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'DC37'!$A$1:$O$38</definedName>
    <definedName name="_xlnm.Print_Area" localSheetId="12">'DC38'!$A$1:$O$38</definedName>
    <definedName name="_xlnm.Print_Area" localSheetId="18">'DC39'!$A$1:$O$38</definedName>
    <definedName name="_xlnm.Print_Area" localSheetId="22">'DC40'!$A$1:$O$38</definedName>
    <definedName name="_xlnm.Print_Area" localSheetId="1">'NW371'!$A$1:$O$38</definedName>
    <definedName name="_xlnm.Print_Area" localSheetId="2">'NW372'!$A$1:$O$38</definedName>
    <definedName name="_xlnm.Print_Area" localSheetId="3">'NW373'!$A$1:$O$38</definedName>
    <definedName name="_xlnm.Print_Area" localSheetId="4">'NW374'!$A$1:$O$38</definedName>
    <definedName name="_xlnm.Print_Area" localSheetId="5">'NW375'!$A$1:$O$38</definedName>
    <definedName name="_xlnm.Print_Area" localSheetId="7">'NW381'!$A$1:$O$38</definedName>
    <definedName name="_xlnm.Print_Area" localSheetId="8">'NW382'!$A$1:$O$38</definedName>
    <definedName name="_xlnm.Print_Area" localSheetId="9">'NW383'!$A$1:$O$38</definedName>
    <definedName name="_xlnm.Print_Area" localSheetId="10">'NW384'!$A$1:$O$38</definedName>
    <definedName name="_xlnm.Print_Area" localSheetId="11">'NW385'!$A$1:$O$38</definedName>
    <definedName name="_xlnm.Print_Area" localSheetId="13">'NW392'!$A$1:$O$38</definedName>
    <definedName name="_xlnm.Print_Area" localSheetId="14">'NW393'!$A$1:$O$38</definedName>
    <definedName name="_xlnm.Print_Area" localSheetId="15">'NW394'!$A$1:$O$38</definedName>
    <definedName name="_xlnm.Print_Area" localSheetId="16">'NW396'!$A$1:$O$38</definedName>
    <definedName name="_xlnm.Print_Area" localSheetId="17">'NW397'!$A$1:$O$38</definedName>
    <definedName name="_xlnm.Print_Area" localSheetId="19">'NW403'!$A$1:$O$38</definedName>
    <definedName name="_xlnm.Print_Area" localSheetId="20">'NW404'!$A$1:$O$38</definedName>
    <definedName name="_xlnm.Print_Area" localSheetId="21">'NW405'!$A$1:$O$38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<sst xmlns="http://schemas.openxmlformats.org/spreadsheetml/2006/main" count="1127" uniqueCount="67">
  <si>
    <t>North West: Moretele(NW371)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</si>
  <si>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</si>
  <si>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</si>
  <si>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</si>
  <si>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</si>
  <si>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</si>
  <si>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</si>
  <si>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</si>
  <si>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</si>
  <si>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</si>
  <si>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</si>
  <si>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</si>
  <si>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</si>
  <si>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</si>
  <si>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</si>
  <si>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</si>
  <si>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</si>
  <si>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</si>
  <si>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</si>
  <si>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</si>
  <si>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</si>
  <si>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</si>
  <si>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</si>
  <si>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</si>
  <si>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</si>
  <si>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</si>
  <si>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</si>
  <si>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</si>
  <si>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</si>
  <si>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</si>
  <si>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</si>
  <si>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</si>
  <si>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</si>
  <si>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</si>
  <si>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</si>
  <si>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</si>
  <si>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</si>
  <si>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</si>
  <si>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</si>
  <si>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</si>
  <si>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</si>
  <si>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</si>
  <si>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</si>
  <si>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North West: Madibeng(NW372)</t>
  </si>
  <si>
    <t>North West: Rustenburg(NW373)</t>
  </si>
  <si>
    <t>North West: Kgetlengrivier(NW374)</t>
  </si>
  <si>
    <t>North West: Moses Kotane(NW375)</t>
  </si>
  <si>
    <t>North West: Bojanala Platinum(DC37)</t>
  </si>
  <si>
    <t>North West: Ratlou(NW381)</t>
  </si>
  <si>
    <t>North West: Tswaing(NW382)</t>
  </si>
  <si>
    <t>North West: Mafikeng(NW383)</t>
  </si>
  <si>
    <t>North West: Ditsobotla(NW384)</t>
  </si>
  <si>
    <t>North West: Ramotshere Moiloa(NW385)</t>
  </si>
  <si>
    <t>North West: Ngaka Modiri Molema(DC38)</t>
  </si>
  <si>
    <t>North West: Naledi (NW)(NW392)</t>
  </si>
  <si>
    <t>North West: Mamusa(NW393)</t>
  </si>
  <si>
    <t>North West: Greater Taung(NW394)</t>
  </si>
  <si>
    <t>North West: Lekwa-Teemane(NW396)</t>
  </si>
  <si>
    <t>North West: Kagisano-Molopo(NW397)</t>
  </si>
  <si>
    <t>North West: Dr Ruth Segomotsi Mompati(DC39)</t>
  </si>
  <si>
    <t>North West: City of Matlosana(NW403)</t>
  </si>
  <si>
    <t>North West: Maquassi Hills(NW404)</t>
  </si>
  <si>
    <t>North West: J B Marks(NW405)</t>
  </si>
  <si>
    <t>North West: Dr Kenneth Kaunda(DC40)</t>
  </si>
  <si>
    <t>2018/19 Medium term estimates</t>
  </si>
  <si>
    <t>2019/20 Draft Medium term estimates</t>
  </si>
  <si>
    <t>AGGREGATED INFORMATION FOR NORTH WEST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</si>
</sst>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64</v>
      </c>
      <c r="D6" s="10" t="s">
        <v>65</v>
      </c>
      <c r="E6" s="11" t="s">
        <v>2</v>
      </c>
      <c r="F6" s="12" t="s">
        <v>64</v>
      </c>
      <c r="G6" s="13" t="s">
        <v>65</v>
      </c>
      <c r="H6" s="14" t="s">
        <v>2</v>
      </c>
      <c r="I6" s="15" t="s">
        <v>65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67866298926</v>
      </c>
      <c r="D8" s="64">
        <v>2111340486</v>
      </c>
      <c r="E8" s="65">
        <f>($D8-$C8)</f>
        <v>-65754958440</v>
      </c>
      <c r="F8" s="63">
        <v>72595973282</v>
      </c>
      <c r="G8" s="64">
        <v>2223512306</v>
      </c>
      <c r="H8" s="65">
        <f>($G8-$F8)</f>
        <v>-70372460976</v>
      </c>
      <c r="I8" s="65">
        <v>2349177720</v>
      </c>
      <c r="J8" s="30">
        <f>IF($C8=0,0,($E8/$C8)*100)</f>
        <v>-96.88897063872281</v>
      </c>
      <c r="K8" s="31">
        <f>IF($F8=0,0,($H8/$F8)*100)</f>
        <v>-96.93714099353315</v>
      </c>
      <c r="L8" s="84">
        <v>-372258770975</v>
      </c>
      <c r="M8" s="85">
        <v>-399979420312</v>
      </c>
      <c r="N8" s="32">
        <f>IF($L8=0,0,($E8/$L8)*100)</f>
        <v>17.663776804446588</v>
      </c>
      <c r="O8" s="31">
        <f>IF($M8=0,0,($H8/$M8)*100)</f>
        <v>17.594020442628437</v>
      </c>
      <c r="P8" s="6"/>
      <c r="Q8" s="33"/>
    </row>
    <row r="9" spans="1:17" ht="13.5">
      <c r="A9" s="3"/>
      <c r="B9" s="29" t="s">
        <v>16</v>
      </c>
      <c r="C9" s="63">
        <v>195777480696</v>
      </c>
      <c r="D9" s="64">
        <v>8691054362</v>
      </c>
      <c r="E9" s="65">
        <f>($D9-$C9)</f>
        <v>-187086426334</v>
      </c>
      <c r="F9" s="63">
        <v>211278227434</v>
      </c>
      <c r="G9" s="64">
        <v>9293798665</v>
      </c>
      <c r="H9" s="65">
        <f>($G9-$F9)</f>
        <v>-201984428769</v>
      </c>
      <c r="I9" s="65">
        <v>10060501303</v>
      </c>
      <c r="J9" s="30">
        <f>IF($C9=0,0,($E9/$C9)*100)</f>
        <v>-95.56074869739727</v>
      </c>
      <c r="K9" s="31">
        <f>IF($F9=0,0,($H9/$F9)*100)</f>
        <v>-95.60115645711613</v>
      </c>
      <c r="L9" s="84">
        <v>-372258770975</v>
      </c>
      <c r="M9" s="85">
        <v>-399979420312</v>
      </c>
      <c r="N9" s="32">
        <f>IF($L9=0,0,($E9/$L9)*100)</f>
        <v>50.25709020743645</v>
      </c>
      <c r="O9" s="31">
        <f>IF($M9=0,0,($H9/$M9)*100)</f>
        <v>50.49870531124927</v>
      </c>
      <c r="P9" s="6"/>
      <c r="Q9" s="33"/>
    </row>
    <row r="10" spans="1:17" ht="13.5">
      <c r="A10" s="3"/>
      <c r="B10" s="29" t="s">
        <v>17</v>
      </c>
      <c r="C10" s="63">
        <v>127216973165</v>
      </c>
      <c r="D10" s="64">
        <v>7799586964</v>
      </c>
      <c r="E10" s="65">
        <f aca="true" t="shared" si="0" ref="E10:E33">($D10-$C10)</f>
        <v>-119417386201</v>
      </c>
      <c r="F10" s="63">
        <v>136035052676</v>
      </c>
      <c r="G10" s="64">
        <v>8412522109</v>
      </c>
      <c r="H10" s="65">
        <f aca="true" t="shared" si="1" ref="H10:H33">($G10-$F10)</f>
        <v>-127622530567</v>
      </c>
      <c r="I10" s="65">
        <v>9153342472</v>
      </c>
      <c r="J10" s="30">
        <f aca="true" t="shared" si="2" ref="J10:J33">IF($C10=0,0,($E10/$C10)*100)</f>
        <v>-93.869067334369</v>
      </c>
      <c r="K10" s="31">
        <f aca="true" t="shared" si="3" ref="K10:K33">IF($F10=0,0,($H10/$F10)*100)</f>
        <v>-93.8159158661581</v>
      </c>
      <c r="L10" s="84">
        <v>-372258770975</v>
      </c>
      <c r="M10" s="85">
        <v>-399979420312</v>
      </c>
      <c r="N10" s="32">
        <f aca="true" t="shared" si="4" ref="N10:N33">IF($L10=0,0,($E10/$L10)*100)</f>
        <v>32.07913298811697</v>
      </c>
      <c r="O10" s="31">
        <f aca="true" t="shared" si="5" ref="O10:O33">IF($M10=0,0,($H10/$M10)*100)</f>
        <v>31.90727424612229</v>
      </c>
      <c r="P10" s="6"/>
      <c r="Q10" s="33"/>
    </row>
    <row r="11" spans="1:17" ht="13.5">
      <c r="A11" s="7"/>
      <c r="B11" s="34" t="s">
        <v>18</v>
      </c>
      <c r="C11" s="66">
        <v>390860752787</v>
      </c>
      <c r="D11" s="67">
        <v>18601981812</v>
      </c>
      <c r="E11" s="68">
        <f t="shared" si="0"/>
        <v>-372258770975</v>
      </c>
      <c r="F11" s="66">
        <v>419909253392</v>
      </c>
      <c r="G11" s="67">
        <v>19929833080</v>
      </c>
      <c r="H11" s="68">
        <f t="shared" si="1"/>
        <v>-399979420312</v>
      </c>
      <c r="I11" s="68">
        <v>21563021495</v>
      </c>
      <c r="J11" s="35">
        <f t="shared" si="2"/>
        <v>-95.24076498360091</v>
      </c>
      <c r="K11" s="36">
        <f t="shared" si="3"/>
        <v>-95.2537761625856</v>
      </c>
      <c r="L11" s="86">
        <v>-372258770975</v>
      </c>
      <c r="M11" s="87">
        <v>-399979420312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116981657792</v>
      </c>
      <c r="D13" s="64">
        <v>4983838298</v>
      </c>
      <c r="E13" s="65">
        <f t="shared" si="0"/>
        <v>-111997819494</v>
      </c>
      <c r="F13" s="63">
        <v>125290614571</v>
      </c>
      <c r="G13" s="64">
        <v>5269711008</v>
      </c>
      <c r="H13" s="65">
        <f t="shared" si="1"/>
        <v>-120020903563</v>
      </c>
      <c r="I13" s="65">
        <v>5573813015</v>
      </c>
      <c r="J13" s="30">
        <f t="shared" si="2"/>
        <v>-95.73964124626995</v>
      </c>
      <c r="K13" s="31">
        <f t="shared" si="3"/>
        <v>-95.79400976997064</v>
      </c>
      <c r="L13" s="84">
        <v>-374082575910</v>
      </c>
      <c r="M13" s="85">
        <v>-399408090722</v>
      </c>
      <c r="N13" s="32">
        <f t="shared" si="4"/>
        <v>29.939330700327886</v>
      </c>
      <c r="O13" s="31">
        <f t="shared" si="5"/>
        <v>30.04969262040767</v>
      </c>
      <c r="P13" s="6"/>
      <c r="Q13" s="33"/>
    </row>
    <row r="14" spans="1:17" ht="13.5">
      <c r="A14" s="3"/>
      <c r="B14" s="29" t="s">
        <v>21</v>
      </c>
      <c r="C14" s="63">
        <v>22487445760</v>
      </c>
      <c r="D14" s="64">
        <v>2102102607</v>
      </c>
      <c r="E14" s="65">
        <f t="shared" si="0"/>
        <v>-20385343153</v>
      </c>
      <c r="F14" s="63">
        <v>23990944547</v>
      </c>
      <c r="G14" s="64">
        <v>2046553264</v>
      </c>
      <c r="H14" s="65">
        <f t="shared" si="1"/>
        <v>-21944391283</v>
      </c>
      <c r="I14" s="65">
        <v>2016275616</v>
      </c>
      <c r="J14" s="30">
        <f t="shared" si="2"/>
        <v>-90.6521059375309</v>
      </c>
      <c r="K14" s="31">
        <f t="shared" si="3"/>
        <v>-91.46947607673115</v>
      </c>
      <c r="L14" s="84">
        <v>-374082575910</v>
      </c>
      <c r="M14" s="85">
        <v>-399408090722</v>
      </c>
      <c r="N14" s="32">
        <f t="shared" si="4"/>
        <v>5.449423326764217</v>
      </c>
      <c r="O14" s="31">
        <f t="shared" si="5"/>
        <v>5.494228032119147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-374082575910</v>
      </c>
      <c r="M15" s="85">
        <v>-399408090722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112640913546</v>
      </c>
      <c r="D16" s="64">
        <v>5206748579</v>
      </c>
      <c r="E16" s="65">
        <f t="shared" si="0"/>
        <v>-107434164967</v>
      </c>
      <c r="F16" s="63">
        <v>120858136656</v>
      </c>
      <c r="G16" s="64">
        <v>5575291171</v>
      </c>
      <c r="H16" s="65">
        <f t="shared" si="1"/>
        <v>-115282845485</v>
      </c>
      <c r="I16" s="65">
        <v>5888073885</v>
      </c>
      <c r="J16" s="30">
        <f t="shared" si="2"/>
        <v>-95.37756893557714</v>
      </c>
      <c r="K16" s="31">
        <f t="shared" si="3"/>
        <v>-95.38691285066804</v>
      </c>
      <c r="L16" s="84">
        <v>-374082575910</v>
      </c>
      <c r="M16" s="85">
        <v>-399408090722</v>
      </c>
      <c r="N16" s="32">
        <f t="shared" si="4"/>
        <v>28.719371573416304</v>
      </c>
      <c r="O16" s="31">
        <f t="shared" si="5"/>
        <v>28.863422690463302</v>
      </c>
      <c r="P16" s="6"/>
      <c r="Q16" s="33"/>
    </row>
    <row r="17" spans="1:17" ht="13.5">
      <c r="A17" s="3"/>
      <c r="B17" s="29" t="s">
        <v>23</v>
      </c>
      <c r="C17" s="63">
        <v>141868885648</v>
      </c>
      <c r="D17" s="64">
        <v>7603637352</v>
      </c>
      <c r="E17" s="65">
        <f t="shared" si="0"/>
        <v>-134265248296</v>
      </c>
      <c r="F17" s="63">
        <v>150044189247</v>
      </c>
      <c r="G17" s="64">
        <v>7884238856</v>
      </c>
      <c r="H17" s="65">
        <f t="shared" si="1"/>
        <v>-142159950391</v>
      </c>
      <c r="I17" s="65">
        <v>8336703009</v>
      </c>
      <c r="J17" s="42">
        <f t="shared" si="2"/>
        <v>-94.64037705147986</v>
      </c>
      <c r="K17" s="31">
        <f t="shared" si="3"/>
        <v>-94.74538874476431</v>
      </c>
      <c r="L17" s="88">
        <v>-374082575910</v>
      </c>
      <c r="M17" s="85">
        <v>-399408090722</v>
      </c>
      <c r="N17" s="32">
        <f t="shared" si="4"/>
        <v>35.8918743994916</v>
      </c>
      <c r="O17" s="31">
        <f t="shared" si="5"/>
        <v>35.59265665700988</v>
      </c>
      <c r="P17" s="6"/>
      <c r="Q17" s="33"/>
    </row>
    <row r="18" spans="1:17" ht="13.5">
      <c r="A18" s="3"/>
      <c r="B18" s="34" t="s">
        <v>24</v>
      </c>
      <c r="C18" s="66">
        <v>393978902746</v>
      </c>
      <c r="D18" s="67">
        <v>19896326836</v>
      </c>
      <c r="E18" s="68">
        <f t="shared" si="0"/>
        <v>-374082575910</v>
      </c>
      <c r="F18" s="66">
        <v>420183885021</v>
      </c>
      <c r="G18" s="67">
        <v>20775794299</v>
      </c>
      <c r="H18" s="68">
        <f t="shared" si="1"/>
        <v>-399408090722</v>
      </c>
      <c r="I18" s="68">
        <v>21814865525</v>
      </c>
      <c r="J18" s="43">
        <f t="shared" si="2"/>
        <v>-94.94990043950976</v>
      </c>
      <c r="K18" s="36">
        <f t="shared" si="3"/>
        <v>-95.05554709744243</v>
      </c>
      <c r="L18" s="89">
        <v>-374082575910</v>
      </c>
      <c r="M18" s="87">
        <v>-399408090722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-3118149959</v>
      </c>
      <c r="D19" s="73">
        <v>-1294345024</v>
      </c>
      <c r="E19" s="74">
        <f t="shared" si="0"/>
        <v>1823804935</v>
      </c>
      <c r="F19" s="75">
        <v>-274631629</v>
      </c>
      <c r="G19" s="76">
        <v>-845961219</v>
      </c>
      <c r="H19" s="77">
        <f t="shared" si="1"/>
        <v>-571329590</v>
      </c>
      <c r="I19" s="77">
        <v>-251844030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15991910643</v>
      </c>
      <c r="D22" s="64">
        <v>60000000</v>
      </c>
      <c r="E22" s="65">
        <f t="shared" si="0"/>
        <v>-15931910643</v>
      </c>
      <c r="F22" s="63">
        <v>15930784735</v>
      </c>
      <c r="G22" s="64">
        <v>60000000</v>
      </c>
      <c r="H22" s="65">
        <f t="shared" si="1"/>
        <v>-15870784735</v>
      </c>
      <c r="I22" s="65">
        <v>64200000</v>
      </c>
      <c r="J22" s="30">
        <f t="shared" si="2"/>
        <v>-99.62481030979082</v>
      </c>
      <c r="K22" s="31">
        <f t="shared" si="3"/>
        <v>-99.62337071903194</v>
      </c>
      <c r="L22" s="84">
        <v>-70755431580</v>
      </c>
      <c r="M22" s="85">
        <v>-72229805277</v>
      </c>
      <c r="N22" s="32">
        <f t="shared" si="4"/>
        <v>22.516872962588746</v>
      </c>
      <c r="O22" s="31">
        <f t="shared" si="5"/>
        <v>21.972625669051478</v>
      </c>
      <c r="P22" s="6"/>
      <c r="Q22" s="33"/>
    </row>
    <row r="23" spans="1:17" ht="13.5">
      <c r="A23" s="7"/>
      <c r="B23" s="29" t="s">
        <v>28</v>
      </c>
      <c r="C23" s="63">
        <v>18312809675</v>
      </c>
      <c r="D23" s="64">
        <v>1349578783</v>
      </c>
      <c r="E23" s="65">
        <f t="shared" si="0"/>
        <v>-16963230892</v>
      </c>
      <c r="F23" s="63">
        <v>17346380599</v>
      </c>
      <c r="G23" s="64">
        <v>861707657</v>
      </c>
      <c r="H23" s="65">
        <f t="shared" si="1"/>
        <v>-16484672942</v>
      </c>
      <c r="I23" s="65">
        <v>903609257</v>
      </c>
      <c r="J23" s="30">
        <f t="shared" si="2"/>
        <v>-92.63041113323862</v>
      </c>
      <c r="K23" s="31">
        <f t="shared" si="3"/>
        <v>-95.03234895555286</v>
      </c>
      <c r="L23" s="84">
        <v>-70755431580</v>
      </c>
      <c r="M23" s="85">
        <v>-72229805277</v>
      </c>
      <c r="N23" s="32">
        <f t="shared" si="4"/>
        <v>23.97445752672773</v>
      </c>
      <c r="O23" s="31">
        <f t="shared" si="5"/>
        <v>22.822535487644714</v>
      </c>
      <c r="P23" s="6"/>
      <c r="Q23" s="33"/>
    </row>
    <row r="24" spans="1:17" ht="13.5">
      <c r="A24" s="7"/>
      <c r="B24" s="29" t="s">
        <v>29</v>
      </c>
      <c r="C24" s="63">
        <v>39963473900</v>
      </c>
      <c r="D24" s="64">
        <v>2103183855</v>
      </c>
      <c r="E24" s="65">
        <f t="shared" si="0"/>
        <v>-37860290045</v>
      </c>
      <c r="F24" s="63">
        <v>41865752066</v>
      </c>
      <c r="G24" s="64">
        <v>1991404466</v>
      </c>
      <c r="H24" s="65">
        <f t="shared" si="1"/>
        <v>-39874347600</v>
      </c>
      <c r="I24" s="65">
        <v>2150847928</v>
      </c>
      <c r="J24" s="30">
        <f t="shared" si="2"/>
        <v>-94.73723465516845</v>
      </c>
      <c r="K24" s="31">
        <f t="shared" si="3"/>
        <v>-95.24335675885956</v>
      </c>
      <c r="L24" s="84">
        <v>-70755431580</v>
      </c>
      <c r="M24" s="85">
        <v>-72229805277</v>
      </c>
      <c r="N24" s="32">
        <f t="shared" si="4"/>
        <v>53.508669510683525</v>
      </c>
      <c r="O24" s="31">
        <f t="shared" si="5"/>
        <v>55.204838843303804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-70755431580</v>
      </c>
      <c r="M25" s="85">
        <v>-72229805277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74268194218</v>
      </c>
      <c r="D26" s="67">
        <v>3512762638</v>
      </c>
      <c r="E26" s="68">
        <f t="shared" si="0"/>
        <v>-70755431580</v>
      </c>
      <c r="F26" s="66">
        <v>75142917400</v>
      </c>
      <c r="G26" s="67">
        <v>2913112123</v>
      </c>
      <c r="H26" s="68">
        <f t="shared" si="1"/>
        <v>-72229805277</v>
      </c>
      <c r="I26" s="68">
        <v>3118657185</v>
      </c>
      <c r="J26" s="43">
        <f t="shared" si="2"/>
        <v>-95.27016554665519</v>
      </c>
      <c r="K26" s="36">
        <f t="shared" si="3"/>
        <v>-96.12323792608031</v>
      </c>
      <c r="L26" s="89">
        <v>-70755431580</v>
      </c>
      <c r="M26" s="87">
        <v>-72229805277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26339974260</v>
      </c>
      <c r="D28" s="64">
        <v>984044967</v>
      </c>
      <c r="E28" s="65">
        <f t="shared" si="0"/>
        <v>-25355929293</v>
      </c>
      <c r="F28" s="63">
        <v>27035249404</v>
      </c>
      <c r="G28" s="64">
        <v>1123058706</v>
      </c>
      <c r="H28" s="65">
        <f t="shared" si="1"/>
        <v>-25912190698</v>
      </c>
      <c r="I28" s="65">
        <v>1090081160</v>
      </c>
      <c r="J28" s="30">
        <f t="shared" si="2"/>
        <v>-96.26406253367387</v>
      </c>
      <c r="K28" s="31">
        <f t="shared" si="3"/>
        <v>-95.84594656695182</v>
      </c>
      <c r="L28" s="84">
        <v>-69978595535</v>
      </c>
      <c r="M28" s="85">
        <v>-71553898906</v>
      </c>
      <c r="N28" s="32">
        <f t="shared" si="4"/>
        <v>36.2338356452412</v>
      </c>
      <c r="O28" s="31">
        <f t="shared" si="5"/>
        <v>36.21352727688636</v>
      </c>
      <c r="P28" s="6"/>
      <c r="Q28" s="33"/>
    </row>
    <row r="29" spans="1:17" ht="13.5">
      <c r="A29" s="7"/>
      <c r="B29" s="29" t="s">
        <v>33</v>
      </c>
      <c r="C29" s="63">
        <v>8117311792</v>
      </c>
      <c r="D29" s="64">
        <v>350341550</v>
      </c>
      <c r="E29" s="65">
        <f t="shared" si="0"/>
        <v>-7766970242</v>
      </c>
      <c r="F29" s="63">
        <v>8614015022</v>
      </c>
      <c r="G29" s="64">
        <v>315706662</v>
      </c>
      <c r="H29" s="65">
        <f t="shared" si="1"/>
        <v>-8298308360</v>
      </c>
      <c r="I29" s="65">
        <v>305861338</v>
      </c>
      <c r="J29" s="30">
        <f t="shared" si="2"/>
        <v>-95.6840200428758</v>
      </c>
      <c r="K29" s="31">
        <f t="shared" si="3"/>
        <v>-96.33496504018518</v>
      </c>
      <c r="L29" s="84">
        <v>-69978595535</v>
      </c>
      <c r="M29" s="85">
        <v>-71553898906</v>
      </c>
      <c r="N29" s="32">
        <f t="shared" si="4"/>
        <v>11.099065625167237</v>
      </c>
      <c r="O29" s="31">
        <f t="shared" si="5"/>
        <v>11.597283288366224</v>
      </c>
      <c r="P29" s="6"/>
      <c r="Q29" s="33"/>
    </row>
    <row r="30" spans="1:17" ht="13.5">
      <c r="A30" s="7"/>
      <c r="B30" s="29" t="s">
        <v>34</v>
      </c>
      <c r="C30" s="63">
        <v>80205924</v>
      </c>
      <c r="D30" s="64">
        <v>2500000</v>
      </c>
      <c r="E30" s="65">
        <f t="shared" si="0"/>
        <v>-77705924</v>
      </c>
      <c r="F30" s="63">
        <v>97845159</v>
      </c>
      <c r="G30" s="64">
        <v>2635000</v>
      </c>
      <c r="H30" s="65">
        <f t="shared" si="1"/>
        <v>-95210159</v>
      </c>
      <c r="I30" s="65">
        <v>2819450</v>
      </c>
      <c r="J30" s="30">
        <f t="shared" si="2"/>
        <v>-96.88302325399306</v>
      </c>
      <c r="K30" s="31">
        <f t="shared" si="3"/>
        <v>-97.30696947408507</v>
      </c>
      <c r="L30" s="84">
        <v>-69978595535</v>
      </c>
      <c r="M30" s="85">
        <v>-71553898906</v>
      </c>
      <c r="N30" s="32">
        <f t="shared" si="4"/>
        <v>0.11104241719331899</v>
      </c>
      <c r="O30" s="31">
        <f t="shared" si="5"/>
        <v>0.1330607562350685</v>
      </c>
      <c r="P30" s="6"/>
      <c r="Q30" s="33"/>
    </row>
    <row r="31" spans="1:17" ht="13.5">
      <c r="A31" s="7"/>
      <c r="B31" s="29" t="s">
        <v>35</v>
      </c>
      <c r="C31" s="63">
        <v>16557780140</v>
      </c>
      <c r="D31" s="64">
        <v>1030631187</v>
      </c>
      <c r="E31" s="65">
        <f t="shared" si="0"/>
        <v>-15527148953</v>
      </c>
      <c r="F31" s="63">
        <v>17385668812</v>
      </c>
      <c r="G31" s="64">
        <v>813315649</v>
      </c>
      <c r="H31" s="65">
        <f t="shared" si="1"/>
        <v>-16572353163</v>
      </c>
      <c r="I31" s="65">
        <v>882900601</v>
      </c>
      <c r="J31" s="30">
        <f t="shared" si="2"/>
        <v>-93.77554733614188</v>
      </c>
      <c r="K31" s="31">
        <f t="shared" si="3"/>
        <v>-95.32191911743637</v>
      </c>
      <c r="L31" s="84">
        <v>-69978595535</v>
      </c>
      <c r="M31" s="85">
        <v>-71553898906</v>
      </c>
      <c r="N31" s="32">
        <f t="shared" si="4"/>
        <v>22.188426095568108</v>
      </c>
      <c r="O31" s="31">
        <f t="shared" si="5"/>
        <v>23.160657093991507</v>
      </c>
      <c r="P31" s="6"/>
      <c r="Q31" s="33"/>
    </row>
    <row r="32" spans="1:17" ht="13.5">
      <c r="A32" s="7"/>
      <c r="B32" s="29" t="s">
        <v>36</v>
      </c>
      <c r="C32" s="63">
        <v>23172922087</v>
      </c>
      <c r="D32" s="64">
        <v>1922080964</v>
      </c>
      <c r="E32" s="65">
        <f t="shared" si="0"/>
        <v>-21250841123</v>
      </c>
      <c r="F32" s="63">
        <v>22010139010</v>
      </c>
      <c r="G32" s="64">
        <v>1334302484</v>
      </c>
      <c r="H32" s="65">
        <f t="shared" si="1"/>
        <v>-20675836526</v>
      </c>
      <c r="I32" s="65">
        <v>1534502256</v>
      </c>
      <c r="J32" s="30">
        <f t="shared" si="2"/>
        <v>-91.70548730633205</v>
      </c>
      <c r="K32" s="31">
        <f t="shared" si="3"/>
        <v>-93.93778256741687</v>
      </c>
      <c r="L32" s="84">
        <v>-69978595535</v>
      </c>
      <c r="M32" s="85">
        <v>-71553898906</v>
      </c>
      <c r="N32" s="32">
        <f t="shared" si="4"/>
        <v>30.367630216830126</v>
      </c>
      <c r="O32" s="31">
        <f t="shared" si="5"/>
        <v>28.895471584520845</v>
      </c>
      <c r="P32" s="6"/>
      <c r="Q32" s="33"/>
    </row>
    <row r="33" spans="1:17" ht="14.25" thickBot="1">
      <c r="A33" s="7"/>
      <c r="B33" s="57" t="s">
        <v>37</v>
      </c>
      <c r="C33" s="81">
        <v>74268194203</v>
      </c>
      <c r="D33" s="82">
        <v>4289598668</v>
      </c>
      <c r="E33" s="83">
        <f t="shared" si="0"/>
        <v>-69978595535</v>
      </c>
      <c r="F33" s="81">
        <v>75142917407</v>
      </c>
      <c r="G33" s="82">
        <v>3589018501</v>
      </c>
      <c r="H33" s="83">
        <f t="shared" si="1"/>
        <v>-71553898906</v>
      </c>
      <c r="I33" s="83">
        <v>3816164805</v>
      </c>
      <c r="J33" s="58">
        <f t="shared" si="2"/>
        <v>-94.22417804279031</v>
      </c>
      <c r="K33" s="59">
        <f t="shared" si="3"/>
        <v>-95.22374346798297</v>
      </c>
      <c r="L33" s="96">
        <v>-69978595535</v>
      </c>
      <c r="M33" s="97">
        <v>-71553898906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308065545</v>
      </c>
      <c r="D8" s="64">
        <v>330809136</v>
      </c>
      <c r="E8" s="65">
        <f>($D8-$C8)</f>
        <v>22743591</v>
      </c>
      <c r="F8" s="63">
        <v>326549478</v>
      </c>
      <c r="G8" s="64">
        <v>347249172</v>
      </c>
      <c r="H8" s="65">
        <f>($G8-$F8)</f>
        <v>20699694</v>
      </c>
      <c r="I8" s="65">
        <v>368190564</v>
      </c>
      <c r="J8" s="30">
        <f>IF($C8=0,0,($E8/$C8)*100)</f>
        <v>7.382711688838815</v>
      </c>
      <c r="K8" s="31">
        <f>IF($F8=0,0,($H8/$F8)*100)</f>
        <v>6.338915047967096</v>
      </c>
      <c r="L8" s="84">
        <v>-21724185</v>
      </c>
      <c r="M8" s="85">
        <v>-71238257</v>
      </c>
      <c r="N8" s="32">
        <f>IF($L8=0,0,($E8/$L8)*100)</f>
        <v>-104.69249364245425</v>
      </c>
      <c r="O8" s="31">
        <f>IF($M8=0,0,($H8/$M8)*100)</f>
        <v>-29.05699110521472</v>
      </c>
      <c r="P8" s="6"/>
      <c r="Q8" s="33"/>
    </row>
    <row r="9" spans="1:17" ht="13.5">
      <c r="A9" s="3"/>
      <c r="B9" s="29" t="s">
        <v>16</v>
      </c>
      <c r="C9" s="63">
        <v>284137453</v>
      </c>
      <c r="D9" s="64">
        <v>225724152</v>
      </c>
      <c r="E9" s="65">
        <f>($D9-$C9)</f>
        <v>-58413301</v>
      </c>
      <c r="F9" s="63">
        <v>309078491</v>
      </c>
      <c r="G9" s="64">
        <v>229827276</v>
      </c>
      <c r="H9" s="65">
        <f>($G9-$F9)</f>
        <v>-79251215</v>
      </c>
      <c r="I9" s="65">
        <v>248318040</v>
      </c>
      <c r="J9" s="30">
        <f>IF($C9=0,0,($E9/$C9)*100)</f>
        <v>-20.558113822467465</v>
      </c>
      <c r="K9" s="31">
        <f>IF($F9=0,0,($H9/$F9)*100)</f>
        <v>-25.64112913311719</v>
      </c>
      <c r="L9" s="84">
        <v>-21724185</v>
      </c>
      <c r="M9" s="85">
        <v>-71238257</v>
      </c>
      <c r="N9" s="32">
        <f>IF($L9=0,0,($E9/$L9)*100)</f>
        <v>268.88604106437134</v>
      </c>
      <c r="O9" s="31">
        <f>IF($M9=0,0,($H9/$M9)*100)</f>
        <v>111.24811068861497</v>
      </c>
      <c r="P9" s="6"/>
      <c r="Q9" s="33"/>
    </row>
    <row r="10" spans="1:17" ht="13.5">
      <c r="A10" s="3"/>
      <c r="B10" s="29" t="s">
        <v>17</v>
      </c>
      <c r="C10" s="63">
        <v>389367971</v>
      </c>
      <c r="D10" s="64">
        <v>403313496</v>
      </c>
      <c r="E10" s="65">
        <f aca="true" t="shared" si="0" ref="E10:E33">($D10-$C10)</f>
        <v>13945525</v>
      </c>
      <c r="F10" s="63">
        <v>420569304</v>
      </c>
      <c r="G10" s="64">
        <v>407882568</v>
      </c>
      <c r="H10" s="65">
        <f aca="true" t="shared" si="1" ref="H10:H33">($G10-$F10)</f>
        <v>-12686736</v>
      </c>
      <c r="I10" s="65">
        <v>445995084</v>
      </c>
      <c r="J10" s="30">
        <f aca="true" t="shared" si="2" ref="J10:J33">IF($C10=0,0,($E10/$C10)*100)</f>
        <v>3.5815799034995615</v>
      </c>
      <c r="K10" s="31">
        <f aca="true" t="shared" si="3" ref="K10:K33">IF($F10=0,0,($H10/$F10)*100)</f>
        <v>-3.016562521167736</v>
      </c>
      <c r="L10" s="84">
        <v>-21724185</v>
      </c>
      <c r="M10" s="85">
        <v>-71238257</v>
      </c>
      <c r="N10" s="32">
        <f aca="true" t="shared" si="4" ref="N10:N33">IF($L10=0,0,($E10/$L10)*100)</f>
        <v>-64.1935474219171</v>
      </c>
      <c r="O10" s="31">
        <f aca="true" t="shared" si="5" ref="O10:O33">IF($M10=0,0,($H10/$M10)*100)</f>
        <v>17.80888041659975</v>
      </c>
      <c r="P10" s="6"/>
      <c r="Q10" s="33"/>
    </row>
    <row r="11" spans="1:17" ht="13.5">
      <c r="A11" s="7"/>
      <c r="B11" s="34" t="s">
        <v>18</v>
      </c>
      <c r="C11" s="66">
        <v>981570969</v>
      </c>
      <c r="D11" s="67">
        <v>959846784</v>
      </c>
      <c r="E11" s="68">
        <f t="shared" si="0"/>
        <v>-21724185</v>
      </c>
      <c r="F11" s="66">
        <v>1056197273</v>
      </c>
      <c r="G11" s="67">
        <v>984959016</v>
      </c>
      <c r="H11" s="68">
        <f t="shared" si="1"/>
        <v>-71238257</v>
      </c>
      <c r="I11" s="68">
        <v>1062503688</v>
      </c>
      <c r="J11" s="35">
        <f t="shared" si="2"/>
        <v>-2.2132057371391145</v>
      </c>
      <c r="K11" s="36">
        <f t="shared" si="3"/>
        <v>-6.744787060248355</v>
      </c>
      <c r="L11" s="86">
        <v>-21724185</v>
      </c>
      <c r="M11" s="87">
        <v>-71238257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255476000</v>
      </c>
      <c r="D13" s="64">
        <v>275865048</v>
      </c>
      <c r="E13" s="65">
        <f t="shared" si="0"/>
        <v>20389048</v>
      </c>
      <c r="F13" s="63">
        <v>265458000</v>
      </c>
      <c r="G13" s="64">
        <v>297933276</v>
      </c>
      <c r="H13" s="65">
        <f t="shared" si="1"/>
        <v>32475276</v>
      </c>
      <c r="I13" s="65">
        <v>321767964</v>
      </c>
      <c r="J13" s="30">
        <f t="shared" si="2"/>
        <v>7.98080759053688</v>
      </c>
      <c r="K13" s="31">
        <f t="shared" si="3"/>
        <v>12.233677643921071</v>
      </c>
      <c r="L13" s="84">
        <v>70499859</v>
      </c>
      <c r="M13" s="85">
        <v>81995422</v>
      </c>
      <c r="N13" s="32">
        <f t="shared" si="4"/>
        <v>28.92069330237951</v>
      </c>
      <c r="O13" s="31">
        <f t="shared" si="5"/>
        <v>39.606206307469215</v>
      </c>
      <c r="P13" s="6"/>
      <c r="Q13" s="33"/>
    </row>
    <row r="14" spans="1:17" ht="13.5">
      <c r="A14" s="3"/>
      <c r="B14" s="29" t="s">
        <v>21</v>
      </c>
      <c r="C14" s="63">
        <v>151765000</v>
      </c>
      <c r="D14" s="64">
        <v>171810000</v>
      </c>
      <c r="E14" s="65">
        <f t="shared" si="0"/>
        <v>20045000</v>
      </c>
      <c r="F14" s="63">
        <v>175458000</v>
      </c>
      <c r="G14" s="64">
        <v>182118600</v>
      </c>
      <c r="H14" s="65">
        <f t="shared" si="1"/>
        <v>6660600</v>
      </c>
      <c r="I14" s="65">
        <v>193045716</v>
      </c>
      <c r="J14" s="30">
        <f t="shared" si="2"/>
        <v>13.207920139689652</v>
      </c>
      <c r="K14" s="31">
        <f t="shared" si="3"/>
        <v>3.7961221488903325</v>
      </c>
      <c r="L14" s="84">
        <v>70499859</v>
      </c>
      <c r="M14" s="85">
        <v>81995422</v>
      </c>
      <c r="N14" s="32">
        <f t="shared" si="4"/>
        <v>28.432680978837134</v>
      </c>
      <c r="O14" s="31">
        <f t="shared" si="5"/>
        <v>8.12313643559271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70499859</v>
      </c>
      <c r="M15" s="85">
        <v>81995422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88986550</v>
      </c>
      <c r="D16" s="64">
        <v>82424004</v>
      </c>
      <c r="E16" s="65">
        <f t="shared" si="0"/>
        <v>-6562546</v>
      </c>
      <c r="F16" s="63">
        <v>89796000</v>
      </c>
      <c r="G16" s="64">
        <v>87369444</v>
      </c>
      <c r="H16" s="65">
        <f t="shared" si="1"/>
        <v>-2426556</v>
      </c>
      <c r="I16" s="65">
        <v>92611608</v>
      </c>
      <c r="J16" s="30">
        <f t="shared" si="2"/>
        <v>-7.374761691514055</v>
      </c>
      <c r="K16" s="31">
        <f t="shared" si="3"/>
        <v>-2.7022985433649604</v>
      </c>
      <c r="L16" s="84">
        <v>70499859</v>
      </c>
      <c r="M16" s="85">
        <v>81995422</v>
      </c>
      <c r="N16" s="32">
        <f t="shared" si="4"/>
        <v>-9.30859450371383</v>
      </c>
      <c r="O16" s="31">
        <f t="shared" si="5"/>
        <v>-2.959379854158199</v>
      </c>
      <c r="P16" s="6"/>
      <c r="Q16" s="33"/>
    </row>
    <row r="17" spans="1:17" ht="13.5">
      <c r="A17" s="3"/>
      <c r="B17" s="29" t="s">
        <v>23</v>
      </c>
      <c r="C17" s="63">
        <v>333632363</v>
      </c>
      <c r="D17" s="64">
        <v>370260720</v>
      </c>
      <c r="E17" s="65">
        <f t="shared" si="0"/>
        <v>36628357</v>
      </c>
      <c r="F17" s="63">
        <v>355067366</v>
      </c>
      <c r="G17" s="64">
        <v>400353468</v>
      </c>
      <c r="H17" s="65">
        <f t="shared" si="1"/>
        <v>45286102</v>
      </c>
      <c r="I17" s="65">
        <v>431126556</v>
      </c>
      <c r="J17" s="42">
        <f t="shared" si="2"/>
        <v>10.978658266434422</v>
      </c>
      <c r="K17" s="31">
        <f t="shared" si="3"/>
        <v>12.754228165254702</v>
      </c>
      <c r="L17" s="88">
        <v>70499859</v>
      </c>
      <c r="M17" s="85">
        <v>81995422</v>
      </c>
      <c r="N17" s="32">
        <f t="shared" si="4"/>
        <v>51.955220222497175</v>
      </c>
      <c r="O17" s="31">
        <f t="shared" si="5"/>
        <v>55.23003711109627</v>
      </c>
      <c r="P17" s="6"/>
      <c r="Q17" s="33"/>
    </row>
    <row r="18" spans="1:17" ht="13.5">
      <c r="A18" s="3"/>
      <c r="B18" s="34" t="s">
        <v>24</v>
      </c>
      <c r="C18" s="66">
        <v>829859913</v>
      </c>
      <c r="D18" s="67">
        <v>900359772</v>
      </c>
      <c r="E18" s="68">
        <f t="shared" si="0"/>
        <v>70499859</v>
      </c>
      <c r="F18" s="66">
        <v>885779366</v>
      </c>
      <c r="G18" s="67">
        <v>967774788</v>
      </c>
      <c r="H18" s="68">
        <f t="shared" si="1"/>
        <v>81995422</v>
      </c>
      <c r="I18" s="68">
        <v>1038551844</v>
      </c>
      <c r="J18" s="43">
        <f t="shared" si="2"/>
        <v>8.495392763959186</v>
      </c>
      <c r="K18" s="36">
        <f t="shared" si="3"/>
        <v>9.256867471442092</v>
      </c>
      <c r="L18" s="89">
        <v>70499859</v>
      </c>
      <c r="M18" s="87">
        <v>81995422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151711056</v>
      </c>
      <c r="D19" s="73">
        <v>59487012</v>
      </c>
      <c r="E19" s="74">
        <f t="shared" si="0"/>
        <v>-92224044</v>
      </c>
      <c r="F19" s="75">
        <v>170417907</v>
      </c>
      <c r="G19" s="76">
        <v>17184228</v>
      </c>
      <c r="H19" s="77">
        <f t="shared" si="1"/>
        <v>-153233679</v>
      </c>
      <c r="I19" s="77">
        <v>23951844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18120000</v>
      </c>
      <c r="D22" s="64">
        <v>0</v>
      </c>
      <c r="E22" s="65">
        <f t="shared" si="0"/>
        <v>-18120000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-100</v>
      </c>
      <c r="K22" s="31">
        <f t="shared" si="3"/>
        <v>0</v>
      </c>
      <c r="L22" s="84">
        <v>-37690000</v>
      </c>
      <c r="M22" s="85">
        <v>-30514000</v>
      </c>
      <c r="N22" s="32">
        <f t="shared" si="4"/>
        <v>48.07641284160255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25600000</v>
      </c>
      <c r="D23" s="64">
        <v>0</v>
      </c>
      <c r="E23" s="65">
        <f t="shared" si="0"/>
        <v>-25600000</v>
      </c>
      <c r="F23" s="63">
        <v>39876000</v>
      </c>
      <c r="G23" s="64">
        <v>0</v>
      </c>
      <c r="H23" s="65">
        <f t="shared" si="1"/>
        <v>-39876000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-37690000</v>
      </c>
      <c r="M23" s="85">
        <v>-30514000</v>
      </c>
      <c r="N23" s="32">
        <f t="shared" si="4"/>
        <v>67.92252586893075</v>
      </c>
      <c r="O23" s="31">
        <f t="shared" si="5"/>
        <v>130.68099888575736</v>
      </c>
      <c r="P23" s="6"/>
      <c r="Q23" s="33"/>
    </row>
    <row r="24" spans="1:17" ht="13.5">
      <c r="A24" s="7"/>
      <c r="B24" s="29" t="s">
        <v>29</v>
      </c>
      <c r="C24" s="63">
        <v>61230000</v>
      </c>
      <c r="D24" s="64">
        <v>67260000</v>
      </c>
      <c r="E24" s="65">
        <f t="shared" si="0"/>
        <v>6030000</v>
      </c>
      <c r="F24" s="63">
        <v>64624000</v>
      </c>
      <c r="G24" s="64">
        <v>73986000</v>
      </c>
      <c r="H24" s="65">
        <f t="shared" si="1"/>
        <v>9362000</v>
      </c>
      <c r="I24" s="65">
        <v>81384600</v>
      </c>
      <c r="J24" s="30">
        <f t="shared" si="2"/>
        <v>9.84811366976972</v>
      </c>
      <c r="K24" s="31">
        <f t="shared" si="3"/>
        <v>14.486877940084177</v>
      </c>
      <c r="L24" s="84">
        <v>-37690000</v>
      </c>
      <c r="M24" s="85">
        <v>-30514000</v>
      </c>
      <c r="N24" s="32">
        <f t="shared" si="4"/>
        <v>-15.998938710533297</v>
      </c>
      <c r="O24" s="31">
        <f t="shared" si="5"/>
        <v>-30.680998885757354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-37690000</v>
      </c>
      <c r="M25" s="85">
        <v>-30514000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104950000</v>
      </c>
      <c r="D26" s="67">
        <v>67260000</v>
      </c>
      <c r="E26" s="68">
        <f t="shared" si="0"/>
        <v>-37690000</v>
      </c>
      <c r="F26" s="66">
        <v>104500000</v>
      </c>
      <c r="G26" s="67">
        <v>73986000</v>
      </c>
      <c r="H26" s="68">
        <f t="shared" si="1"/>
        <v>-30514000</v>
      </c>
      <c r="I26" s="68">
        <v>81384600</v>
      </c>
      <c r="J26" s="43">
        <f t="shared" si="2"/>
        <v>-35.91233920914721</v>
      </c>
      <c r="K26" s="36">
        <f t="shared" si="3"/>
        <v>-29.2</v>
      </c>
      <c r="L26" s="89">
        <v>-37690000</v>
      </c>
      <c r="M26" s="87">
        <v>-30514000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20000000</v>
      </c>
      <c r="D28" s="64">
        <v>650004</v>
      </c>
      <c r="E28" s="65">
        <f t="shared" si="0"/>
        <v>-19349996</v>
      </c>
      <c r="F28" s="63">
        <v>30000000</v>
      </c>
      <c r="G28" s="64">
        <v>714996</v>
      </c>
      <c r="H28" s="65">
        <f t="shared" si="1"/>
        <v>-29285004</v>
      </c>
      <c r="I28" s="65">
        <v>786504</v>
      </c>
      <c r="J28" s="30">
        <f t="shared" si="2"/>
        <v>-96.74998000000001</v>
      </c>
      <c r="K28" s="31">
        <f t="shared" si="3"/>
        <v>-97.61668</v>
      </c>
      <c r="L28" s="84">
        <v>43093796</v>
      </c>
      <c r="M28" s="85">
        <v>58348268</v>
      </c>
      <c r="N28" s="32">
        <f t="shared" si="4"/>
        <v>-44.902045760832955</v>
      </c>
      <c r="O28" s="31">
        <f t="shared" si="5"/>
        <v>-50.19001420916213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5400000</v>
      </c>
      <c r="E29" s="65">
        <f t="shared" si="0"/>
        <v>5400000</v>
      </c>
      <c r="F29" s="63">
        <v>0</v>
      </c>
      <c r="G29" s="64">
        <v>5940000</v>
      </c>
      <c r="H29" s="65">
        <f t="shared" si="1"/>
        <v>5940000</v>
      </c>
      <c r="I29" s="65">
        <v>6534000</v>
      </c>
      <c r="J29" s="30">
        <f t="shared" si="2"/>
        <v>0</v>
      </c>
      <c r="K29" s="31">
        <f t="shared" si="3"/>
        <v>0</v>
      </c>
      <c r="L29" s="84">
        <v>43093796</v>
      </c>
      <c r="M29" s="85">
        <v>58348268</v>
      </c>
      <c r="N29" s="32">
        <f t="shared" si="4"/>
        <v>12.530806058486935</v>
      </c>
      <c r="O29" s="31">
        <f t="shared" si="5"/>
        <v>10.180250765969609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43093796</v>
      </c>
      <c r="M30" s="85">
        <v>58348268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54601384</v>
      </c>
      <c r="D31" s="64">
        <v>31975008</v>
      </c>
      <c r="E31" s="65">
        <f t="shared" si="0"/>
        <v>-22626376</v>
      </c>
      <c r="F31" s="63">
        <v>42047453</v>
      </c>
      <c r="G31" s="64">
        <v>35172516</v>
      </c>
      <c r="H31" s="65">
        <f t="shared" si="1"/>
        <v>-6874937</v>
      </c>
      <c r="I31" s="65">
        <v>38689764</v>
      </c>
      <c r="J31" s="30">
        <f t="shared" si="2"/>
        <v>-41.43919868404801</v>
      </c>
      <c r="K31" s="31">
        <f t="shared" si="3"/>
        <v>-16.350424364586363</v>
      </c>
      <c r="L31" s="84">
        <v>43093796</v>
      </c>
      <c r="M31" s="85">
        <v>58348268</v>
      </c>
      <c r="N31" s="32">
        <f t="shared" si="4"/>
        <v>-52.50494990044506</v>
      </c>
      <c r="O31" s="31">
        <f t="shared" si="5"/>
        <v>-11.78258967344155</v>
      </c>
      <c r="P31" s="6"/>
      <c r="Q31" s="33"/>
    </row>
    <row r="32" spans="1:17" ht="13.5">
      <c r="A32" s="7"/>
      <c r="B32" s="29" t="s">
        <v>36</v>
      </c>
      <c r="C32" s="63">
        <v>30348616</v>
      </c>
      <c r="D32" s="64">
        <v>110018784</v>
      </c>
      <c r="E32" s="65">
        <f t="shared" si="0"/>
        <v>79670168</v>
      </c>
      <c r="F32" s="63">
        <v>32452547</v>
      </c>
      <c r="G32" s="64">
        <v>121020756</v>
      </c>
      <c r="H32" s="65">
        <f t="shared" si="1"/>
        <v>88568209</v>
      </c>
      <c r="I32" s="65">
        <v>133122804</v>
      </c>
      <c r="J32" s="30">
        <f t="shared" si="2"/>
        <v>262.5166432630734</v>
      </c>
      <c r="K32" s="31">
        <f t="shared" si="3"/>
        <v>272.9160487773117</v>
      </c>
      <c r="L32" s="84">
        <v>43093796</v>
      </c>
      <c r="M32" s="85">
        <v>58348268</v>
      </c>
      <c r="N32" s="32">
        <f t="shared" si="4"/>
        <v>184.87618960279107</v>
      </c>
      <c r="O32" s="31">
        <f t="shared" si="5"/>
        <v>151.79235311663405</v>
      </c>
      <c r="P32" s="6"/>
      <c r="Q32" s="33"/>
    </row>
    <row r="33" spans="1:17" ht="14.25" thickBot="1">
      <c r="A33" s="7"/>
      <c r="B33" s="57" t="s">
        <v>37</v>
      </c>
      <c r="C33" s="81">
        <v>104950000</v>
      </c>
      <c r="D33" s="82">
        <v>148043796</v>
      </c>
      <c r="E33" s="83">
        <f t="shared" si="0"/>
        <v>43093796</v>
      </c>
      <c r="F33" s="81">
        <v>104500000</v>
      </c>
      <c r="G33" s="82">
        <v>162848268</v>
      </c>
      <c r="H33" s="83">
        <f t="shared" si="1"/>
        <v>58348268</v>
      </c>
      <c r="I33" s="83">
        <v>179133072</v>
      </c>
      <c r="J33" s="58">
        <f t="shared" si="2"/>
        <v>41.061263458789895</v>
      </c>
      <c r="K33" s="59">
        <f t="shared" si="3"/>
        <v>55.835663157894736</v>
      </c>
      <c r="L33" s="96">
        <v>43093796</v>
      </c>
      <c r="M33" s="97">
        <v>58348268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57970000</v>
      </c>
      <c r="D8" s="64">
        <v>61000036</v>
      </c>
      <c r="E8" s="65">
        <f>($D8-$C8)</f>
        <v>3030036</v>
      </c>
      <c r="F8" s="63">
        <v>61158350</v>
      </c>
      <c r="G8" s="64">
        <v>64294036</v>
      </c>
      <c r="H8" s="65">
        <f>($G8-$F8)</f>
        <v>3135686</v>
      </c>
      <c r="I8" s="65">
        <v>67765912</v>
      </c>
      <c r="J8" s="30">
        <f>IF($C8=0,0,($E8/$C8)*100)</f>
        <v>5.226903570812489</v>
      </c>
      <c r="K8" s="31">
        <f>IF($F8=0,0,($H8/$F8)*100)</f>
        <v>5.127159251353249</v>
      </c>
      <c r="L8" s="84">
        <v>-5158936</v>
      </c>
      <c r="M8" s="85">
        <v>-5148054</v>
      </c>
      <c r="N8" s="32">
        <f>IF($L8=0,0,($E8/$L8)*100)</f>
        <v>-58.733738894996954</v>
      </c>
      <c r="O8" s="31">
        <f>IF($M8=0,0,($H8/$M8)*100)</f>
        <v>-60.91012254339212</v>
      </c>
      <c r="P8" s="6"/>
      <c r="Q8" s="33"/>
    </row>
    <row r="9" spans="1:17" ht="13.5">
      <c r="A9" s="3"/>
      <c r="B9" s="29" t="s">
        <v>16</v>
      </c>
      <c r="C9" s="63">
        <v>302761000</v>
      </c>
      <c r="D9" s="64">
        <v>265862060</v>
      </c>
      <c r="E9" s="65">
        <f>($D9-$C9)</f>
        <v>-36898940</v>
      </c>
      <c r="F9" s="63">
        <v>319571000</v>
      </c>
      <c r="G9" s="64">
        <v>280350060</v>
      </c>
      <c r="H9" s="65">
        <f>($G9-$F9)</f>
        <v>-39220940</v>
      </c>
      <c r="I9" s="65">
        <v>295978060</v>
      </c>
      <c r="J9" s="30">
        <f>IF($C9=0,0,($E9/$C9)*100)</f>
        <v>-12.187481214555374</v>
      </c>
      <c r="K9" s="31">
        <f>IF($F9=0,0,($H9/$F9)*100)</f>
        <v>-12.272997236920746</v>
      </c>
      <c r="L9" s="84">
        <v>-5158936</v>
      </c>
      <c r="M9" s="85">
        <v>-5148054</v>
      </c>
      <c r="N9" s="32">
        <f>IF($L9=0,0,($E9/$L9)*100)</f>
        <v>715.2432206951202</v>
      </c>
      <c r="O9" s="31">
        <f>IF($M9=0,0,($H9/$M9)*100)</f>
        <v>761.8595298339916</v>
      </c>
      <c r="P9" s="6"/>
      <c r="Q9" s="33"/>
    </row>
    <row r="10" spans="1:17" ht="13.5">
      <c r="A10" s="3"/>
      <c r="B10" s="29" t="s">
        <v>17</v>
      </c>
      <c r="C10" s="63">
        <v>167006500</v>
      </c>
      <c r="D10" s="64">
        <v>195716468</v>
      </c>
      <c r="E10" s="65">
        <f aca="true" t="shared" si="0" ref="E10:E33">($D10-$C10)</f>
        <v>28709968</v>
      </c>
      <c r="F10" s="63">
        <v>180163515</v>
      </c>
      <c r="G10" s="64">
        <v>211100715</v>
      </c>
      <c r="H10" s="65">
        <f aca="true" t="shared" si="1" ref="H10:H33">($G10-$F10)</f>
        <v>30937200</v>
      </c>
      <c r="I10" s="65">
        <v>226395828</v>
      </c>
      <c r="J10" s="30">
        <f aca="true" t="shared" si="2" ref="J10:J33">IF($C10=0,0,($E10/$C10)*100)</f>
        <v>17.190928496795035</v>
      </c>
      <c r="K10" s="31">
        <f aca="true" t="shared" si="3" ref="K10:K33">IF($F10=0,0,($H10/$F10)*100)</f>
        <v>17.171734243750738</v>
      </c>
      <c r="L10" s="84">
        <v>-5158936</v>
      </c>
      <c r="M10" s="85">
        <v>-5148054</v>
      </c>
      <c r="N10" s="32">
        <f aca="true" t="shared" si="4" ref="N10:N33">IF($L10=0,0,($E10/$L10)*100)</f>
        <v>-556.5094818001231</v>
      </c>
      <c r="O10" s="31">
        <f aca="true" t="shared" si="5" ref="O10:O33">IF($M10=0,0,($H10/$M10)*100)</f>
        <v>-600.9494072905995</v>
      </c>
      <c r="P10" s="6"/>
      <c r="Q10" s="33"/>
    </row>
    <row r="11" spans="1:17" ht="13.5">
      <c r="A11" s="7"/>
      <c r="B11" s="34" t="s">
        <v>18</v>
      </c>
      <c r="C11" s="66">
        <v>527737500</v>
      </c>
      <c r="D11" s="67">
        <v>522578564</v>
      </c>
      <c r="E11" s="68">
        <f t="shared" si="0"/>
        <v>-5158936</v>
      </c>
      <c r="F11" s="66">
        <v>560892865</v>
      </c>
      <c r="G11" s="67">
        <v>555744811</v>
      </c>
      <c r="H11" s="68">
        <f t="shared" si="1"/>
        <v>-5148054</v>
      </c>
      <c r="I11" s="68">
        <v>590139800</v>
      </c>
      <c r="J11" s="35">
        <f t="shared" si="2"/>
        <v>-0.9775572135768256</v>
      </c>
      <c r="K11" s="36">
        <f t="shared" si="3"/>
        <v>-0.9178319642201189</v>
      </c>
      <c r="L11" s="86">
        <v>-5158936</v>
      </c>
      <c r="M11" s="87">
        <v>-5148054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193935000</v>
      </c>
      <c r="D13" s="64">
        <v>193010760</v>
      </c>
      <c r="E13" s="65">
        <f t="shared" si="0"/>
        <v>-924240</v>
      </c>
      <c r="F13" s="63">
        <v>208732000</v>
      </c>
      <c r="G13" s="64">
        <v>203433712</v>
      </c>
      <c r="H13" s="65">
        <f t="shared" si="1"/>
        <v>-5298288</v>
      </c>
      <c r="I13" s="65">
        <v>214418656</v>
      </c>
      <c r="J13" s="30">
        <f t="shared" si="2"/>
        <v>-0.47657204733544745</v>
      </c>
      <c r="K13" s="31">
        <f t="shared" si="3"/>
        <v>-2.5383209091083305</v>
      </c>
      <c r="L13" s="84">
        <v>-52589648</v>
      </c>
      <c r="M13" s="85">
        <v>-30136968</v>
      </c>
      <c r="N13" s="32">
        <f t="shared" si="4"/>
        <v>1.7574561442206267</v>
      </c>
      <c r="O13" s="31">
        <f t="shared" si="5"/>
        <v>17.58069358536665</v>
      </c>
      <c r="P13" s="6"/>
      <c r="Q13" s="33"/>
    </row>
    <row r="14" spans="1:17" ht="13.5">
      <c r="A14" s="3"/>
      <c r="B14" s="29" t="s">
        <v>21</v>
      </c>
      <c r="C14" s="63">
        <v>56463000</v>
      </c>
      <c r="D14" s="64">
        <v>39340000</v>
      </c>
      <c r="E14" s="65">
        <f t="shared" si="0"/>
        <v>-17123000</v>
      </c>
      <c r="F14" s="63">
        <v>59568000</v>
      </c>
      <c r="G14" s="64">
        <v>56462630</v>
      </c>
      <c r="H14" s="65">
        <f t="shared" si="1"/>
        <v>-3105370</v>
      </c>
      <c r="I14" s="65">
        <v>59568075</v>
      </c>
      <c r="J14" s="30">
        <f t="shared" si="2"/>
        <v>-30.32605423020385</v>
      </c>
      <c r="K14" s="31">
        <f t="shared" si="3"/>
        <v>-5.213151356432984</v>
      </c>
      <c r="L14" s="84">
        <v>-52589648</v>
      </c>
      <c r="M14" s="85">
        <v>-30136968</v>
      </c>
      <c r="N14" s="32">
        <f t="shared" si="4"/>
        <v>32.55963987437223</v>
      </c>
      <c r="O14" s="31">
        <f t="shared" si="5"/>
        <v>10.304188530179943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-52589648</v>
      </c>
      <c r="M15" s="85">
        <v>-30136968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94860000</v>
      </c>
      <c r="D16" s="64">
        <v>119854200</v>
      </c>
      <c r="E16" s="65">
        <f t="shared" si="0"/>
        <v>24994200</v>
      </c>
      <c r="F16" s="63">
        <v>100077000</v>
      </c>
      <c r="G16" s="64">
        <v>126326327</v>
      </c>
      <c r="H16" s="65">
        <f t="shared" si="1"/>
        <v>26249327</v>
      </c>
      <c r="I16" s="65">
        <v>133147949</v>
      </c>
      <c r="J16" s="30">
        <f t="shared" si="2"/>
        <v>26.34851359898798</v>
      </c>
      <c r="K16" s="31">
        <f t="shared" si="3"/>
        <v>26.229130569461518</v>
      </c>
      <c r="L16" s="84">
        <v>-52589648</v>
      </c>
      <c r="M16" s="85">
        <v>-30136968</v>
      </c>
      <c r="N16" s="32">
        <f t="shared" si="4"/>
        <v>-47.52684406634553</v>
      </c>
      <c r="O16" s="31">
        <f t="shared" si="5"/>
        <v>-87.1000924844198</v>
      </c>
      <c r="P16" s="6"/>
      <c r="Q16" s="33"/>
    </row>
    <row r="17" spans="1:17" ht="13.5">
      <c r="A17" s="3"/>
      <c r="B17" s="29" t="s">
        <v>23</v>
      </c>
      <c r="C17" s="63">
        <v>175860000</v>
      </c>
      <c r="D17" s="64">
        <v>116323392</v>
      </c>
      <c r="E17" s="65">
        <f t="shared" si="0"/>
        <v>-59536608</v>
      </c>
      <c r="F17" s="63">
        <v>184157000</v>
      </c>
      <c r="G17" s="64">
        <v>136174363</v>
      </c>
      <c r="H17" s="65">
        <f t="shared" si="1"/>
        <v>-47982637</v>
      </c>
      <c r="I17" s="65">
        <v>142142600</v>
      </c>
      <c r="J17" s="42">
        <f t="shared" si="2"/>
        <v>-33.85454793585807</v>
      </c>
      <c r="K17" s="31">
        <f t="shared" si="3"/>
        <v>-26.05528815087127</v>
      </c>
      <c r="L17" s="88">
        <v>-52589648</v>
      </c>
      <c r="M17" s="85">
        <v>-30136968</v>
      </c>
      <c r="N17" s="32">
        <f t="shared" si="4"/>
        <v>113.20974804775268</v>
      </c>
      <c r="O17" s="31">
        <f t="shared" si="5"/>
        <v>159.21521036887322</v>
      </c>
      <c r="P17" s="6"/>
      <c r="Q17" s="33"/>
    </row>
    <row r="18" spans="1:17" ht="13.5">
      <c r="A18" s="3"/>
      <c r="B18" s="34" t="s">
        <v>24</v>
      </c>
      <c r="C18" s="66">
        <v>521118000</v>
      </c>
      <c r="D18" s="67">
        <v>468528352</v>
      </c>
      <c r="E18" s="68">
        <f t="shared" si="0"/>
        <v>-52589648</v>
      </c>
      <c r="F18" s="66">
        <v>552534000</v>
      </c>
      <c r="G18" s="67">
        <v>522397032</v>
      </c>
      <c r="H18" s="68">
        <f t="shared" si="1"/>
        <v>-30136968</v>
      </c>
      <c r="I18" s="68">
        <v>549277280</v>
      </c>
      <c r="J18" s="43">
        <f t="shared" si="2"/>
        <v>-10.091696698252603</v>
      </c>
      <c r="K18" s="36">
        <f t="shared" si="3"/>
        <v>-5.454319191217192</v>
      </c>
      <c r="L18" s="89">
        <v>-52589648</v>
      </c>
      <c r="M18" s="87">
        <v>-30136968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6619500</v>
      </c>
      <c r="D19" s="73">
        <v>54050212</v>
      </c>
      <c r="E19" s="74">
        <f t="shared" si="0"/>
        <v>47430712</v>
      </c>
      <c r="F19" s="75">
        <v>8358865</v>
      </c>
      <c r="G19" s="76">
        <v>33347779</v>
      </c>
      <c r="H19" s="77">
        <f t="shared" si="1"/>
        <v>24988914</v>
      </c>
      <c r="I19" s="77">
        <v>40862520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6600000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3000000</v>
      </c>
      <c r="E23" s="65">
        <f t="shared" si="0"/>
        <v>3000000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6600000</v>
      </c>
      <c r="M23" s="85"/>
      <c r="N23" s="32">
        <f t="shared" si="4"/>
        <v>45.45454545454545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42940000</v>
      </c>
      <c r="D24" s="64">
        <v>46540000</v>
      </c>
      <c r="E24" s="65">
        <f t="shared" si="0"/>
        <v>3600000</v>
      </c>
      <c r="F24" s="63">
        <v>44843000</v>
      </c>
      <c r="G24" s="64">
        <v>44843000</v>
      </c>
      <c r="H24" s="65">
        <f t="shared" si="1"/>
        <v>0</v>
      </c>
      <c r="I24" s="65">
        <v>47934000</v>
      </c>
      <c r="J24" s="30">
        <f t="shared" si="2"/>
        <v>8.383791336748953</v>
      </c>
      <c r="K24" s="31">
        <f t="shared" si="3"/>
        <v>0</v>
      </c>
      <c r="L24" s="84">
        <v>6600000</v>
      </c>
      <c r="M24" s="85"/>
      <c r="N24" s="32">
        <f t="shared" si="4"/>
        <v>54.54545454545454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6600000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42940000</v>
      </c>
      <c r="D26" s="67">
        <v>49540000</v>
      </c>
      <c r="E26" s="68">
        <f t="shared" si="0"/>
        <v>6600000</v>
      </c>
      <c r="F26" s="66">
        <v>44843000</v>
      </c>
      <c r="G26" s="67">
        <v>44843000</v>
      </c>
      <c r="H26" s="68">
        <f t="shared" si="1"/>
        <v>0</v>
      </c>
      <c r="I26" s="68">
        <v>47934000</v>
      </c>
      <c r="J26" s="43">
        <f t="shared" si="2"/>
        <v>15.370284117373078</v>
      </c>
      <c r="K26" s="36">
        <f t="shared" si="3"/>
        <v>0</v>
      </c>
      <c r="L26" s="89">
        <v>6600000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3000000</v>
      </c>
      <c r="E28" s="65">
        <f t="shared" si="0"/>
        <v>3000000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6600000</v>
      </c>
      <c r="M28" s="85"/>
      <c r="N28" s="32">
        <f t="shared" si="4"/>
        <v>45.45454545454545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6400000</v>
      </c>
      <c r="D29" s="64">
        <v>11500000</v>
      </c>
      <c r="E29" s="65">
        <f t="shared" si="0"/>
        <v>5100000</v>
      </c>
      <c r="F29" s="63">
        <v>6400000</v>
      </c>
      <c r="G29" s="64">
        <v>11675176</v>
      </c>
      <c r="H29" s="65">
        <f t="shared" si="1"/>
        <v>5275176</v>
      </c>
      <c r="I29" s="65">
        <v>10252000</v>
      </c>
      <c r="J29" s="30">
        <f t="shared" si="2"/>
        <v>79.6875</v>
      </c>
      <c r="K29" s="31">
        <f t="shared" si="3"/>
        <v>82.42462499999999</v>
      </c>
      <c r="L29" s="84">
        <v>6600000</v>
      </c>
      <c r="M29" s="85"/>
      <c r="N29" s="32">
        <f t="shared" si="4"/>
        <v>77.27272727272727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6600000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36540000</v>
      </c>
      <c r="D31" s="64">
        <v>15640000</v>
      </c>
      <c r="E31" s="65">
        <f t="shared" si="0"/>
        <v>-20900000</v>
      </c>
      <c r="F31" s="63">
        <v>38443000</v>
      </c>
      <c r="G31" s="64">
        <v>15500000</v>
      </c>
      <c r="H31" s="65">
        <f t="shared" si="1"/>
        <v>-22943000</v>
      </c>
      <c r="I31" s="65">
        <v>20859798</v>
      </c>
      <c r="J31" s="30">
        <f t="shared" si="2"/>
        <v>-57.1975916803503</v>
      </c>
      <c r="K31" s="31">
        <f t="shared" si="3"/>
        <v>-59.68056603282782</v>
      </c>
      <c r="L31" s="84">
        <v>6600000</v>
      </c>
      <c r="M31" s="85"/>
      <c r="N31" s="32">
        <f t="shared" si="4"/>
        <v>-316.66666666666663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19400000</v>
      </c>
      <c r="E32" s="65">
        <f t="shared" si="0"/>
        <v>19400000</v>
      </c>
      <c r="F32" s="63">
        <v>0</v>
      </c>
      <c r="G32" s="64">
        <v>17667824</v>
      </c>
      <c r="H32" s="65">
        <f t="shared" si="1"/>
        <v>17667824</v>
      </c>
      <c r="I32" s="65">
        <v>16822202</v>
      </c>
      <c r="J32" s="30">
        <f t="shared" si="2"/>
        <v>0</v>
      </c>
      <c r="K32" s="31">
        <f t="shared" si="3"/>
        <v>0</v>
      </c>
      <c r="L32" s="84">
        <v>6600000</v>
      </c>
      <c r="M32" s="85"/>
      <c r="N32" s="32">
        <f t="shared" si="4"/>
        <v>293.93939393939394</v>
      </c>
      <c r="O32" s="31">
        <f t="shared" si="5"/>
        <v>0</v>
      </c>
      <c r="P32" s="6"/>
      <c r="Q32" s="33"/>
    </row>
    <row r="33" spans="1:17" ht="14.25" thickBot="1">
      <c r="A33" s="7"/>
      <c r="B33" s="57" t="s">
        <v>37</v>
      </c>
      <c r="C33" s="81">
        <v>42940000</v>
      </c>
      <c r="D33" s="82">
        <v>49540000</v>
      </c>
      <c r="E33" s="83">
        <f t="shared" si="0"/>
        <v>6600000</v>
      </c>
      <c r="F33" s="81">
        <v>44843000</v>
      </c>
      <c r="G33" s="82">
        <v>44843000</v>
      </c>
      <c r="H33" s="83">
        <f t="shared" si="1"/>
        <v>0</v>
      </c>
      <c r="I33" s="83">
        <v>47934000</v>
      </c>
      <c r="J33" s="58">
        <f t="shared" si="2"/>
        <v>15.370284117373078</v>
      </c>
      <c r="K33" s="59">
        <f t="shared" si="3"/>
        <v>0</v>
      </c>
      <c r="L33" s="96">
        <v>6600000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45411847</v>
      </c>
      <c r="D8" s="64">
        <v>65046190</v>
      </c>
      <c r="E8" s="65">
        <f>($D8-$C8)</f>
        <v>19634343</v>
      </c>
      <c r="F8" s="63">
        <v>48841884</v>
      </c>
      <c r="G8" s="64">
        <v>65046190</v>
      </c>
      <c r="H8" s="65">
        <f>($G8-$F8)</f>
        <v>16204306</v>
      </c>
      <c r="I8" s="65">
        <v>65046190</v>
      </c>
      <c r="J8" s="30">
        <f>IF($C8=0,0,($E8/$C8)*100)</f>
        <v>43.2361691873048</v>
      </c>
      <c r="K8" s="31">
        <f>IF($F8=0,0,($H8/$F8)*100)</f>
        <v>33.17706990991584</v>
      </c>
      <c r="L8" s="84">
        <v>44949325</v>
      </c>
      <c r="M8" s="85">
        <v>40661171</v>
      </c>
      <c r="N8" s="32">
        <f>IF($L8=0,0,($E8/$L8)*100)</f>
        <v>43.68106306379462</v>
      </c>
      <c r="O8" s="31">
        <f>IF($M8=0,0,($H8/$M8)*100)</f>
        <v>39.852039676870106</v>
      </c>
      <c r="P8" s="6"/>
      <c r="Q8" s="33"/>
    </row>
    <row r="9" spans="1:17" ht="13.5">
      <c r="A9" s="3"/>
      <c r="B9" s="29" t="s">
        <v>16</v>
      </c>
      <c r="C9" s="63">
        <v>112672299</v>
      </c>
      <c r="D9" s="64">
        <v>129925021</v>
      </c>
      <c r="E9" s="65">
        <f>($D9-$C9)</f>
        <v>17252722</v>
      </c>
      <c r="F9" s="63">
        <v>119973678</v>
      </c>
      <c r="G9" s="64">
        <v>137003996</v>
      </c>
      <c r="H9" s="65">
        <f>($G9-$F9)</f>
        <v>17030318</v>
      </c>
      <c r="I9" s="65">
        <v>144402213</v>
      </c>
      <c r="J9" s="30">
        <f>IF($C9=0,0,($E9/$C9)*100)</f>
        <v>15.31230138474409</v>
      </c>
      <c r="K9" s="31">
        <f>IF($F9=0,0,($H9/$F9)*100)</f>
        <v>14.195045349864161</v>
      </c>
      <c r="L9" s="84">
        <v>44949325</v>
      </c>
      <c r="M9" s="85">
        <v>40661171</v>
      </c>
      <c r="N9" s="32">
        <f>IF($L9=0,0,($E9/$L9)*100)</f>
        <v>38.38260530052454</v>
      </c>
      <c r="O9" s="31">
        <f>IF($M9=0,0,($H9/$M9)*100)</f>
        <v>41.88349125508461</v>
      </c>
      <c r="P9" s="6"/>
      <c r="Q9" s="33"/>
    </row>
    <row r="10" spans="1:17" ht="13.5">
      <c r="A10" s="3"/>
      <c r="B10" s="29" t="s">
        <v>17</v>
      </c>
      <c r="C10" s="63">
        <v>186694472</v>
      </c>
      <c r="D10" s="64">
        <v>194756732</v>
      </c>
      <c r="E10" s="65">
        <f aca="true" t="shared" si="0" ref="E10:E33">($D10-$C10)</f>
        <v>8062260</v>
      </c>
      <c r="F10" s="63">
        <v>200152847</v>
      </c>
      <c r="G10" s="64">
        <v>207579394</v>
      </c>
      <c r="H10" s="65">
        <f aca="true" t="shared" si="1" ref="H10:H33">($G10-$F10)</f>
        <v>7426547</v>
      </c>
      <c r="I10" s="65">
        <v>222957147</v>
      </c>
      <c r="J10" s="30">
        <f aca="true" t="shared" si="2" ref="J10:J33">IF($C10=0,0,($E10/$C10)*100)</f>
        <v>4.3184245969532515</v>
      </c>
      <c r="K10" s="31">
        <f aca="true" t="shared" si="3" ref="K10:K33">IF($F10=0,0,($H10/$F10)*100)</f>
        <v>3.7104378535270097</v>
      </c>
      <c r="L10" s="84">
        <v>44949325</v>
      </c>
      <c r="M10" s="85">
        <v>40661171</v>
      </c>
      <c r="N10" s="32">
        <f aca="true" t="shared" si="4" ref="N10:N33">IF($L10=0,0,($E10/$L10)*100)</f>
        <v>17.936331635680848</v>
      </c>
      <c r="O10" s="31">
        <f aca="true" t="shared" si="5" ref="O10:O33">IF($M10=0,0,($H10/$M10)*100)</f>
        <v>18.264469068045287</v>
      </c>
      <c r="P10" s="6"/>
      <c r="Q10" s="33"/>
    </row>
    <row r="11" spans="1:17" ht="13.5">
      <c r="A11" s="7"/>
      <c r="B11" s="34" t="s">
        <v>18</v>
      </c>
      <c r="C11" s="66">
        <v>344778618</v>
      </c>
      <c r="D11" s="67">
        <v>389727943</v>
      </c>
      <c r="E11" s="68">
        <f t="shared" si="0"/>
        <v>44949325</v>
      </c>
      <c r="F11" s="66">
        <v>368968409</v>
      </c>
      <c r="G11" s="67">
        <v>409629580</v>
      </c>
      <c r="H11" s="68">
        <f t="shared" si="1"/>
        <v>40661171</v>
      </c>
      <c r="I11" s="68">
        <v>432405550</v>
      </c>
      <c r="J11" s="35">
        <f t="shared" si="2"/>
        <v>13.03715562778896</v>
      </c>
      <c r="K11" s="36">
        <f t="shared" si="3"/>
        <v>11.020231003028771</v>
      </c>
      <c r="L11" s="86">
        <v>44949325</v>
      </c>
      <c r="M11" s="87">
        <v>40661171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137241654</v>
      </c>
      <c r="D13" s="64">
        <v>160114143</v>
      </c>
      <c r="E13" s="65">
        <f t="shared" si="0"/>
        <v>22872489</v>
      </c>
      <c r="F13" s="63">
        <v>146162364</v>
      </c>
      <c r="G13" s="64">
        <v>187468751</v>
      </c>
      <c r="H13" s="65">
        <f t="shared" si="1"/>
        <v>41306387</v>
      </c>
      <c r="I13" s="65">
        <v>177873360</v>
      </c>
      <c r="J13" s="30">
        <f t="shared" si="2"/>
        <v>16.665850587898046</v>
      </c>
      <c r="K13" s="31">
        <f t="shared" si="3"/>
        <v>28.26061776067059</v>
      </c>
      <c r="L13" s="84">
        <v>30188882</v>
      </c>
      <c r="M13" s="85">
        <v>45172183</v>
      </c>
      <c r="N13" s="32">
        <f t="shared" si="4"/>
        <v>75.76461095843166</v>
      </c>
      <c r="O13" s="31">
        <f t="shared" si="5"/>
        <v>91.4420872686184</v>
      </c>
      <c r="P13" s="6"/>
      <c r="Q13" s="33"/>
    </row>
    <row r="14" spans="1:17" ht="13.5">
      <c r="A14" s="3"/>
      <c r="B14" s="29" t="s">
        <v>21</v>
      </c>
      <c r="C14" s="63">
        <v>22684500</v>
      </c>
      <c r="D14" s="64">
        <v>0</v>
      </c>
      <c r="E14" s="65">
        <f t="shared" si="0"/>
        <v>-22684500</v>
      </c>
      <c r="F14" s="63">
        <v>24158993</v>
      </c>
      <c r="G14" s="64">
        <v>0</v>
      </c>
      <c r="H14" s="65">
        <f t="shared" si="1"/>
        <v>-24158993</v>
      </c>
      <c r="I14" s="65">
        <v>0</v>
      </c>
      <c r="J14" s="30">
        <f t="shared" si="2"/>
        <v>-100</v>
      </c>
      <c r="K14" s="31">
        <f t="shared" si="3"/>
        <v>-100</v>
      </c>
      <c r="L14" s="84">
        <v>30188882</v>
      </c>
      <c r="M14" s="85">
        <v>45172183</v>
      </c>
      <c r="N14" s="32">
        <f t="shared" si="4"/>
        <v>-75.14190157820353</v>
      </c>
      <c r="O14" s="31">
        <f t="shared" si="5"/>
        <v>-53.48201347718794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30188882</v>
      </c>
      <c r="M15" s="85">
        <v>45172183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46389803</v>
      </c>
      <c r="D16" s="64">
        <v>57750000</v>
      </c>
      <c r="E16" s="65">
        <f t="shared" si="0"/>
        <v>11360197</v>
      </c>
      <c r="F16" s="63">
        <v>49405140</v>
      </c>
      <c r="G16" s="64">
        <v>60868500</v>
      </c>
      <c r="H16" s="65">
        <f t="shared" si="1"/>
        <v>11463360</v>
      </c>
      <c r="I16" s="65">
        <v>64155399</v>
      </c>
      <c r="J16" s="30">
        <f t="shared" si="2"/>
        <v>24.48856486844749</v>
      </c>
      <c r="K16" s="31">
        <f t="shared" si="3"/>
        <v>23.20276797110584</v>
      </c>
      <c r="L16" s="84">
        <v>30188882</v>
      </c>
      <c r="M16" s="85">
        <v>45172183</v>
      </c>
      <c r="N16" s="32">
        <f t="shared" si="4"/>
        <v>37.63039982732716</v>
      </c>
      <c r="O16" s="31">
        <f t="shared" si="5"/>
        <v>25.377033472125976</v>
      </c>
      <c r="P16" s="6"/>
      <c r="Q16" s="33"/>
    </row>
    <row r="17" spans="1:17" ht="13.5">
      <c r="A17" s="3"/>
      <c r="B17" s="29" t="s">
        <v>23</v>
      </c>
      <c r="C17" s="63">
        <v>145748708</v>
      </c>
      <c r="D17" s="64">
        <v>164389404</v>
      </c>
      <c r="E17" s="65">
        <f t="shared" si="0"/>
        <v>18640696</v>
      </c>
      <c r="F17" s="63">
        <v>155280963</v>
      </c>
      <c r="G17" s="64">
        <v>171842392</v>
      </c>
      <c r="H17" s="65">
        <f t="shared" si="1"/>
        <v>16561429</v>
      </c>
      <c r="I17" s="65">
        <v>192553763</v>
      </c>
      <c r="J17" s="42">
        <f t="shared" si="2"/>
        <v>12.789613201922862</v>
      </c>
      <c r="K17" s="31">
        <f t="shared" si="3"/>
        <v>10.665460002331386</v>
      </c>
      <c r="L17" s="88">
        <v>30188882</v>
      </c>
      <c r="M17" s="85">
        <v>45172183</v>
      </c>
      <c r="N17" s="32">
        <f t="shared" si="4"/>
        <v>61.74689079244472</v>
      </c>
      <c r="O17" s="31">
        <f t="shared" si="5"/>
        <v>36.662892736443574</v>
      </c>
      <c r="P17" s="6"/>
      <c r="Q17" s="33"/>
    </row>
    <row r="18" spans="1:17" ht="13.5">
      <c r="A18" s="3"/>
      <c r="B18" s="34" t="s">
        <v>24</v>
      </c>
      <c r="C18" s="66">
        <v>352064665</v>
      </c>
      <c r="D18" s="67">
        <v>382253547</v>
      </c>
      <c r="E18" s="68">
        <f t="shared" si="0"/>
        <v>30188882</v>
      </c>
      <c r="F18" s="66">
        <v>375007460</v>
      </c>
      <c r="G18" s="67">
        <v>420179643</v>
      </c>
      <c r="H18" s="68">
        <f t="shared" si="1"/>
        <v>45172183</v>
      </c>
      <c r="I18" s="68">
        <v>434582522</v>
      </c>
      <c r="J18" s="43">
        <f t="shared" si="2"/>
        <v>8.574811675576703</v>
      </c>
      <c r="K18" s="36">
        <f t="shared" si="3"/>
        <v>12.045675838021994</v>
      </c>
      <c r="L18" s="89">
        <v>30188882</v>
      </c>
      <c r="M18" s="87">
        <v>45172183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-7286047</v>
      </c>
      <c r="D19" s="73">
        <v>7474396</v>
      </c>
      <c r="E19" s="74">
        <f t="shared" si="0"/>
        <v>14760443</v>
      </c>
      <c r="F19" s="75">
        <v>-6039051</v>
      </c>
      <c r="G19" s="76">
        <v>-10550063</v>
      </c>
      <c r="H19" s="77">
        <f t="shared" si="1"/>
        <v>-4511012</v>
      </c>
      <c r="I19" s="77">
        <v>-2176972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-52256315</v>
      </c>
      <c r="M22" s="85">
        <v>-62446199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-52256315</v>
      </c>
      <c r="M23" s="85">
        <v>-62446199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52256315</v>
      </c>
      <c r="D24" s="64">
        <v>0</v>
      </c>
      <c r="E24" s="65">
        <f t="shared" si="0"/>
        <v>-52256315</v>
      </c>
      <c r="F24" s="63">
        <v>62446199</v>
      </c>
      <c r="G24" s="64">
        <v>0</v>
      </c>
      <c r="H24" s="65">
        <f t="shared" si="1"/>
        <v>-62446199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-52256315</v>
      </c>
      <c r="M24" s="85">
        <v>-62446199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-52256315</v>
      </c>
      <c r="M25" s="85">
        <v>-62446199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52256315</v>
      </c>
      <c r="D26" s="67">
        <v>0</v>
      </c>
      <c r="E26" s="68">
        <f t="shared" si="0"/>
        <v>-52256315</v>
      </c>
      <c r="F26" s="66">
        <v>62446199</v>
      </c>
      <c r="G26" s="67">
        <v>0</v>
      </c>
      <c r="H26" s="68">
        <f t="shared" si="1"/>
        <v>-62446199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-52256315</v>
      </c>
      <c r="M26" s="87">
        <v>-62446199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200000</v>
      </c>
      <c r="E28" s="65">
        <f t="shared" si="0"/>
        <v>200000</v>
      </c>
      <c r="F28" s="63">
        <v>0</v>
      </c>
      <c r="G28" s="64">
        <v>210800</v>
      </c>
      <c r="H28" s="65">
        <f t="shared" si="1"/>
        <v>210800</v>
      </c>
      <c r="I28" s="65">
        <v>222183</v>
      </c>
      <c r="J28" s="30">
        <f t="shared" si="2"/>
        <v>0</v>
      </c>
      <c r="K28" s="31">
        <f t="shared" si="3"/>
        <v>0</v>
      </c>
      <c r="L28" s="84">
        <v>-3763315</v>
      </c>
      <c r="M28" s="85">
        <v>-44643599</v>
      </c>
      <c r="N28" s="32">
        <f t="shared" si="4"/>
        <v>-5.314463445127501</v>
      </c>
      <c r="O28" s="31">
        <f t="shared" si="5"/>
        <v>-0.4721841534326119</v>
      </c>
      <c r="P28" s="6"/>
      <c r="Q28" s="33"/>
    </row>
    <row r="29" spans="1:17" ht="13.5">
      <c r="A29" s="7"/>
      <c r="B29" s="29" t="s">
        <v>33</v>
      </c>
      <c r="C29" s="63">
        <v>6400000</v>
      </c>
      <c r="D29" s="64">
        <v>1053000</v>
      </c>
      <c r="E29" s="65">
        <f t="shared" si="0"/>
        <v>-5347000</v>
      </c>
      <c r="F29" s="63">
        <v>12800000</v>
      </c>
      <c r="G29" s="64">
        <v>12800000</v>
      </c>
      <c r="H29" s="65">
        <f t="shared" si="1"/>
        <v>0</v>
      </c>
      <c r="I29" s="65">
        <v>13540000</v>
      </c>
      <c r="J29" s="30">
        <f t="shared" si="2"/>
        <v>-83.546875</v>
      </c>
      <c r="K29" s="31">
        <f t="shared" si="3"/>
        <v>0</v>
      </c>
      <c r="L29" s="84">
        <v>-3763315</v>
      </c>
      <c r="M29" s="85">
        <v>-44643599</v>
      </c>
      <c r="N29" s="32">
        <f t="shared" si="4"/>
        <v>142.08218020548372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-3763315</v>
      </c>
      <c r="M30" s="85">
        <v>-44643599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45856315</v>
      </c>
      <c r="D31" s="64">
        <v>39000000</v>
      </c>
      <c r="E31" s="65">
        <f t="shared" si="0"/>
        <v>-6856315</v>
      </c>
      <c r="F31" s="63">
        <v>49646199</v>
      </c>
      <c r="G31" s="64">
        <v>0</v>
      </c>
      <c r="H31" s="65">
        <f t="shared" si="1"/>
        <v>-49646199</v>
      </c>
      <c r="I31" s="65">
        <v>0</v>
      </c>
      <c r="J31" s="30">
        <f t="shared" si="2"/>
        <v>-14.951735655165487</v>
      </c>
      <c r="K31" s="31">
        <f t="shared" si="3"/>
        <v>-100</v>
      </c>
      <c r="L31" s="84">
        <v>-3763315</v>
      </c>
      <c r="M31" s="85">
        <v>-44643599</v>
      </c>
      <c r="N31" s="32">
        <f t="shared" si="4"/>
        <v>182.18817717889678</v>
      </c>
      <c r="O31" s="31">
        <f t="shared" si="5"/>
        <v>111.20563778919347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8240000</v>
      </c>
      <c r="E32" s="65">
        <f t="shared" si="0"/>
        <v>8240000</v>
      </c>
      <c r="F32" s="63">
        <v>0</v>
      </c>
      <c r="G32" s="64">
        <v>4791800</v>
      </c>
      <c r="H32" s="65">
        <f t="shared" si="1"/>
        <v>4791800</v>
      </c>
      <c r="I32" s="65">
        <v>1888557</v>
      </c>
      <c r="J32" s="30">
        <f t="shared" si="2"/>
        <v>0</v>
      </c>
      <c r="K32" s="31">
        <f t="shared" si="3"/>
        <v>0</v>
      </c>
      <c r="L32" s="84">
        <v>-3763315</v>
      </c>
      <c r="M32" s="85">
        <v>-44643599</v>
      </c>
      <c r="N32" s="32">
        <f t="shared" si="4"/>
        <v>-218.95589393925303</v>
      </c>
      <c r="O32" s="31">
        <f t="shared" si="5"/>
        <v>-10.733453635760862</v>
      </c>
      <c r="P32" s="6"/>
      <c r="Q32" s="33"/>
    </row>
    <row r="33" spans="1:17" ht="14.25" thickBot="1">
      <c r="A33" s="7"/>
      <c r="B33" s="57" t="s">
        <v>37</v>
      </c>
      <c r="C33" s="81">
        <v>52256315</v>
      </c>
      <c r="D33" s="82">
        <v>48493000</v>
      </c>
      <c r="E33" s="83">
        <f t="shared" si="0"/>
        <v>-3763315</v>
      </c>
      <c r="F33" s="81">
        <v>62446199</v>
      </c>
      <c r="G33" s="82">
        <v>17802600</v>
      </c>
      <c r="H33" s="83">
        <f t="shared" si="1"/>
        <v>-44643599</v>
      </c>
      <c r="I33" s="83">
        <v>15650740</v>
      </c>
      <c r="J33" s="58">
        <f t="shared" si="2"/>
        <v>-7.201646346475063</v>
      </c>
      <c r="K33" s="59">
        <f t="shared" si="3"/>
        <v>-71.49129925425885</v>
      </c>
      <c r="L33" s="96">
        <v>-3763315</v>
      </c>
      <c r="M33" s="97">
        <v>-44643599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9035393</v>
      </c>
      <c r="M8" s="85">
        <v>19955631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630787</v>
      </c>
      <c r="D9" s="64">
        <v>556662</v>
      </c>
      <c r="E9" s="65">
        <f>($D9-$C9)</f>
        <v>-74125</v>
      </c>
      <c r="F9" s="63">
        <v>673631</v>
      </c>
      <c r="G9" s="64">
        <v>668000</v>
      </c>
      <c r="H9" s="65">
        <f>($G9-$F9)</f>
        <v>-5631</v>
      </c>
      <c r="I9" s="65">
        <v>868000</v>
      </c>
      <c r="J9" s="30">
        <f>IF($C9=0,0,($E9/$C9)*100)</f>
        <v>-11.751193350528784</v>
      </c>
      <c r="K9" s="31">
        <f>IF($F9=0,0,($H9/$F9)*100)</f>
        <v>-0.835917586928155</v>
      </c>
      <c r="L9" s="84">
        <v>9035393</v>
      </c>
      <c r="M9" s="85">
        <v>19955631</v>
      </c>
      <c r="N9" s="32">
        <f>IF($L9=0,0,($E9/$L9)*100)</f>
        <v>-0.8203849019074212</v>
      </c>
      <c r="O9" s="31">
        <f>IF($M9=0,0,($H9/$M9)*100)</f>
        <v>-0.028217599333240827</v>
      </c>
      <c r="P9" s="6"/>
      <c r="Q9" s="33"/>
    </row>
    <row r="10" spans="1:17" ht="13.5">
      <c r="A10" s="3"/>
      <c r="B10" s="29" t="s">
        <v>17</v>
      </c>
      <c r="C10" s="63">
        <v>766307369</v>
      </c>
      <c r="D10" s="64">
        <v>775416887</v>
      </c>
      <c r="E10" s="65">
        <f aca="true" t="shared" si="0" ref="E10:E33">($D10-$C10)</f>
        <v>9109518</v>
      </c>
      <c r="F10" s="63">
        <v>834454274</v>
      </c>
      <c r="G10" s="64">
        <v>854415536</v>
      </c>
      <c r="H10" s="65">
        <f aca="true" t="shared" si="1" ref="H10:H33">($G10-$F10)</f>
        <v>19961262</v>
      </c>
      <c r="I10" s="65">
        <v>936495107</v>
      </c>
      <c r="J10" s="30">
        <f aca="true" t="shared" si="2" ref="J10:J33">IF($C10=0,0,($E10/$C10)*100)</f>
        <v>1.1887551090481552</v>
      </c>
      <c r="K10" s="31">
        <f aca="true" t="shared" si="3" ref="K10:K33">IF($F10=0,0,($H10/$F10)*100)</f>
        <v>2.39213371205047</v>
      </c>
      <c r="L10" s="84">
        <v>9035393</v>
      </c>
      <c r="M10" s="85">
        <v>19955631</v>
      </c>
      <c r="N10" s="32">
        <f aca="true" t="shared" si="4" ref="N10:N33">IF($L10=0,0,($E10/$L10)*100)</f>
        <v>100.82038490190742</v>
      </c>
      <c r="O10" s="31">
        <f aca="true" t="shared" si="5" ref="O10:O33">IF($M10=0,0,($H10/$M10)*100)</f>
        <v>100.02821759933325</v>
      </c>
      <c r="P10" s="6"/>
      <c r="Q10" s="33"/>
    </row>
    <row r="11" spans="1:17" ht="13.5">
      <c r="A11" s="7"/>
      <c r="B11" s="34" t="s">
        <v>18</v>
      </c>
      <c r="C11" s="66">
        <v>766938156</v>
      </c>
      <c r="D11" s="67">
        <v>775973549</v>
      </c>
      <c r="E11" s="68">
        <f t="shared" si="0"/>
        <v>9035393</v>
      </c>
      <c r="F11" s="66">
        <v>835127905</v>
      </c>
      <c r="G11" s="67">
        <v>855083536</v>
      </c>
      <c r="H11" s="68">
        <f t="shared" si="1"/>
        <v>19955631</v>
      </c>
      <c r="I11" s="68">
        <v>937363107</v>
      </c>
      <c r="J11" s="35">
        <f t="shared" si="2"/>
        <v>1.1781123326976575</v>
      </c>
      <c r="K11" s="36">
        <f t="shared" si="3"/>
        <v>2.38952990081202</v>
      </c>
      <c r="L11" s="86">
        <v>9035393</v>
      </c>
      <c r="M11" s="87">
        <v>19955631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346061644</v>
      </c>
      <c r="D13" s="64">
        <v>355312027</v>
      </c>
      <c r="E13" s="65">
        <f t="shared" si="0"/>
        <v>9250383</v>
      </c>
      <c r="F13" s="63">
        <v>366762360</v>
      </c>
      <c r="G13" s="64">
        <v>373509716</v>
      </c>
      <c r="H13" s="65">
        <f t="shared" si="1"/>
        <v>6747356</v>
      </c>
      <c r="I13" s="65">
        <v>394187934</v>
      </c>
      <c r="J13" s="30">
        <f t="shared" si="2"/>
        <v>2.6730448636486277</v>
      </c>
      <c r="K13" s="31">
        <f t="shared" si="3"/>
        <v>1.8397078696952434</v>
      </c>
      <c r="L13" s="84">
        <v>-114361051</v>
      </c>
      <c r="M13" s="85">
        <v>-152162722</v>
      </c>
      <c r="N13" s="32">
        <f t="shared" si="4"/>
        <v>-8.08875304932271</v>
      </c>
      <c r="O13" s="31">
        <f t="shared" si="5"/>
        <v>-4.434302903703314</v>
      </c>
      <c r="P13" s="6"/>
      <c r="Q13" s="33"/>
    </row>
    <row r="14" spans="1:17" ht="13.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-114361051</v>
      </c>
      <c r="M14" s="85">
        <v>-152162722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-114361051</v>
      </c>
      <c r="M15" s="85">
        <v>-152162722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20000000</v>
      </c>
      <c r="D16" s="64">
        <v>18000000</v>
      </c>
      <c r="E16" s="65">
        <f t="shared" si="0"/>
        <v>-2000000</v>
      </c>
      <c r="F16" s="63">
        <v>22000000</v>
      </c>
      <c r="G16" s="64">
        <v>21600000</v>
      </c>
      <c r="H16" s="65">
        <f t="shared" si="1"/>
        <v>-400000</v>
      </c>
      <c r="I16" s="65">
        <v>24000000</v>
      </c>
      <c r="J16" s="30">
        <f t="shared" si="2"/>
        <v>-10</v>
      </c>
      <c r="K16" s="31">
        <f t="shared" si="3"/>
        <v>-1.8181818181818181</v>
      </c>
      <c r="L16" s="84">
        <v>-114361051</v>
      </c>
      <c r="M16" s="85">
        <v>-152162722</v>
      </c>
      <c r="N16" s="32">
        <f t="shared" si="4"/>
        <v>1.7488471665060161</v>
      </c>
      <c r="O16" s="31">
        <f t="shared" si="5"/>
        <v>0.2628764750935515</v>
      </c>
      <c r="P16" s="6"/>
      <c r="Q16" s="33"/>
    </row>
    <row r="17" spans="1:17" ht="13.5">
      <c r="A17" s="3"/>
      <c r="B17" s="29" t="s">
        <v>23</v>
      </c>
      <c r="C17" s="63">
        <v>596019359</v>
      </c>
      <c r="D17" s="64">
        <v>474407925</v>
      </c>
      <c r="E17" s="65">
        <f t="shared" si="0"/>
        <v>-121611434</v>
      </c>
      <c r="F17" s="63">
        <v>658909051</v>
      </c>
      <c r="G17" s="64">
        <v>500398973</v>
      </c>
      <c r="H17" s="65">
        <f t="shared" si="1"/>
        <v>-158510078</v>
      </c>
      <c r="I17" s="65">
        <v>551454556</v>
      </c>
      <c r="J17" s="42">
        <f t="shared" si="2"/>
        <v>-20.40394026865829</v>
      </c>
      <c r="K17" s="31">
        <f t="shared" si="3"/>
        <v>-24.05644265463277</v>
      </c>
      <c r="L17" s="88">
        <v>-114361051</v>
      </c>
      <c r="M17" s="85">
        <v>-152162722</v>
      </c>
      <c r="N17" s="32">
        <f t="shared" si="4"/>
        <v>106.3399058828167</v>
      </c>
      <c r="O17" s="31">
        <f t="shared" si="5"/>
        <v>104.17142642860978</v>
      </c>
      <c r="P17" s="6"/>
      <c r="Q17" s="33"/>
    </row>
    <row r="18" spans="1:17" ht="13.5">
      <c r="A18" s="3"/>
      <c r="B18" s="34" t="s">
        <v>24</v>
      </c>
      <c r="C18" s="66">
        <v>962081003</v>
      </c>
      <c r="D18" s="67">
        <v>847719952</v>
      </c>
      <c r="E18" s="68">
        <f t="shared" si="0"/>
        <v>-114361051</v>
      </c>
      <c r="F18" s="66">
        <v>1047671411</v>
      </c>
      <c r="G18" s="67">
        <v>895508689</v>
      </c>
      <c r="H18" s="68">
        <f t="shared" si="1"/>
        <v>-152162722</v>
      </c>
      <c r="I18" s="68">
        <v>969642490</v>
      </c>
      <c r="J18" s="43">
        <f t="shared" si="2"/>
        <v>-11.886842235050347</v>
      </c>
      <c r="K18" s="36">
        <f t="shared" si="3"/>
        <v>-14.52389751236612</v>
      </c>
      <c r="L18" s="89">
        <v>-114361051</v>
      </c>
      <c r="M18" s="87">
        <v>-152162722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-195142847</v>
      </c>
      <c r="D19" s="73">
        <v>-71746403</v>
      </c>
      <c r="E19" s="74">
        <f t="shared" si="0"/>
        <v>123396444</v>
      </c>
      <c r="F19" s="75">
        <v>-212543506</v>
      </c>
      <c r="G19" s="76">
        <v>-40425153</v>
      </c>
      <c r="H19" s="77">
        <f t="shared" si="1"/>
        <v>172118353</v>
      </c>
      <c r="I19" s="77">
        <v>-32279383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67160340</v>
      </c>
      <c r="M22" s="85">
        <v>-1060516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2955000</v>
      </c>
      <c r="D23" s="64">
        <v>53110000</v>
      </c>
      <c r="E23" s="65">
        <f t="shared" si="0"/>
        <v>50155000</v>
      </c>
      <c r="F23" s="63">
        <v>3490000</v>
      </c>
      <c r="G23" s="64">
        <v>21797600</v>
      </c>
      <c r="H23" s="65">
        <f t="shared" si="1"/>
        <v>18307600</v>
      </c>
      <c r="I23" s="65">
        <v>22366332</v>
      </c>
      <c r="J23" s="30">
        <f t="shared" si="2"/>
        <v>1697.2927241962775</v>
      </c>
      <c r="K23" s="31">
        <f t="shared" si="3"/>
        <v>524.5730659025787</v>
      </c>
      <c r="L23" s="84">
        <v>67160340</v>
      </c>
      <c r="M23" s="85">
        <v>-1060516</v>
      </c>
      <c r="N23" s="32">
        <f t="shared" si="4"/>
        <v>74.67949090192218</v>
      </c>
      <c r="O23" s="31">
        <f t="shared" si="5"/>
        <v>-1726.2917296863038</v>
      </c>
      <c r="P23" s="6"/>
      <c r="Q23" s="33"/>
    </row>
    <row r="24" spans="1:17" ht="13.5">
      <c r="A24" s="7"/>
      <c r="B24" s="29" t="s">
        <v>29</v>
      </c>
      <c r="C24" s="63">
        <v>278379000</v>
      </c>
      <c r="D24" s="64">
        <v>295384340</v>
      </c>
      <c r="E24" s="65">
        <f t="shared" si="0"/>
        <v>17005340</v>
      </c>
      <c r="F24" s="63">
        <v>320113450</v>
      </c>
      <c r="G24" s="64">
        <v>300745334</v>
      </c>
      <c r="H24" s="65">
        <f t="shared" si="1"/>
        <v>-19368116</v>
      </c>
      <c r="I24" s="65">
        <v>319350724</v>
      </c>
      <c r="J24" s="30">
        <f t="shared" si="2"/>
        <v>6.108700728144005</v>
      </c>
      <c r="K24" s="31">
        <f t="shared" si="3"/>
        <v>-6.050391197245852</v>
      </c>
      <c r="L24" s="84">
        <v>67160340</v>
      </c>
      <c r="M24" s="85">
        <v>-1060516</v>
      </c>
      <c r="N24" s="32">
        <f t="shared" si="4"/>
        <v>25.320509098077824</v>
      </c>
      <c r="O24" s="31">
        <f t="shared" si="5"/>
        <v>1826.2917296863038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67160340</v>
      </c>
      <c r="M25" s="85">
        <v>-1060516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281334000</v>
      </c>
      <c r="D26" s="67">
        <v>348494340</v>
      </c>
      <c r="E26" s="68">
        <f t="shared" si="0"/>
        <v>67160340</v>
      </c>
      <c r="F26" s="66">
        <v>323603450</v>
      </c>
      <c r="G26" s="67">
        <v>322542934</v>
      </c>
      <c r="H26" s="68">
        <f t="shared" si="1"/>
        <v>-1060516</v>
      </c>
      <c r="I26" s="68">
        <v>341717056</v>
      </c>
      <c r="J26" s="43">
        <f t="shared" si="2"/>
        <v>23.872102198809955</v>
      </c>
      <c r="K26" s="36">
        <f t="shared" si="3"/>
        <v>-0.3277208571169436</v>
      </c>
      <c r="L26" s="89">
        <v>67160340</v>
      </c>
      <c r="M26" s="87">
        <v>-1060516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275500000</v>
      </c>
      <c r="D28" s="64">
        <v>170183648</v>
      </c>
      <c r="E28" s="65">
        <f t="shared" si="0"/>
        <v>-105316352</v>
      </c>
      <c r="F28" s="63">
        <v>317069000</v>
      </c>
      <c r="G28" s="64">
        <v>268228464</v>
      </c>
      <c r="H28" s="65">
        <f t="shared" si="1"/>
        <v>-48840536</v>
      </c>
      <c r="I28" s="65">
        <v>173189893</v>
      </c>
      <c r="J28" s="30">
        <f t="shared" si="2"/>
        <v>-38.227350998185116</v>
      </c>
      <c r="K28" s="31">
        <f t="shared" si="3"/>
        <v>-15.403756280178763</v>
      </c>
      <c r="L28" s="84">
        <v>69760340</v>
      </c>
      <c r="M28" s="85">
        <v>-1060516</v>
      </c>
      <c r="N28" s="32">
        <f t="shared" si="4"/>
        <v>-150.9688054846063</v>
      </c>
      <c r="O28" s="31">
        <f t="shared" si="5"/>
        <v>4605.355883362438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69760340</v>
      </c>
      <c r="M29" s="85">
        <v>-1060516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69760340</v>
      </c>
      <c r="M30" s="85">
        <v>-1060516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2690000</v>
      </c>
      <c r="D31" s="64">
        <v>0</v>
      </c>
      <c r="E31" s="65">
        <f t="shared" si="0"/>
        <v>-2690000</v>
      </c>
      <c r="F31" s="63">
        <v>2846000</v>
      </c>
      <c r="G31" s="64">
        <v>0</v>
      </c>
      <c r="H31" s="65">
        <f t="shared" si="1"/>
        <v>-2846000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69760340</v>
      </c>
      <c r="M31" s="85">
        <v>-1060516</v>
      </c>
      <c r="N31" s="32">
        <f t="shared" si="4"/>
        <v>-3.8560591877849224</v>
      </c>
      <c r="O31" s="31">
        <f t="shared" si="5"/>
        <v>268.3599304489513</v>
      </c>
      <c r="P31" s="6"/>
      <c r="Q31" s="33"/>
    </row>
    <row r="32" spans="1:17" ht="13.5">
      <c r="A32" s="7"/>
      <c r="B32" s="29" t="s">
        <v>36</v>
      </c>
      <c r="C32" s="63">
        <v>3144000</v>
      </c>
      <c r="D32" s="64">
        <v>180910692</v>
      </c>
      <c r="E32" s="65">
        <f t="shared" si="0"/>
        <v>177766692</v>
      </c>
      <c r="F32" s="63">
        <v>3688450</v>
      </c>
      <c r="G32" s="64">
        <v>54314470</v>
      </c>
      <c r="H32" s="65">
        <f t="shared" si="1"/>
        <v>50626020</v>
      </c>
      <c r="I32" s="65">
        <v>168527163</v>
      </c>
      <c r="J32" s="30">
        <f t="shared" si="2"/>
        <v>5654.156870229008</v>
      </c>
      <c r="K32" s="31">
        <f t="shared" si="3"/>
        <v>1372.5554094538356</v>
      </c>
      <c r="L32" s="84">
        <v>69760340</v>
      </c>
      <c r="M32" s="85">
        <v>-1060516</v>
      </c>
      <c r="N32" s="32">
        <f t="shared" si="4"/>
        <v>254.82486467239121</v>
      </c>
      <c r="O32" s="31">
        <f t="shared" si="5"/>
        <v>-4773.71581381139</v>
      </c>
      <c r="P32" s="6"/>
      <c r="Q32" s="33"/>
    </row>
    <row r="33" spans="1:17" ht="14.25" thickBot="1">
      <c r="A33" s="7"/>
      <c r="B33" s="57" t="s">
        <v>37</v>
      </c>
      <c r="C33" s="81">
        <v>281334000</v>
      </c>
      <c r="D33" s="82">
        <v>351094340</v>
      </c>
      <c r="E33" s="83">
        <f t="shared" si="0"/>
        <v>69760340</v>
      </c>
      <c r="F33" s="81">
        <v>323603450</v>
      </c>
      <c r="G33" s="82">
        <v>322542934</v>
      </c>
      <c r="H33" s="83">
        <f t="shared" si="1"/>
        <v>-1060516</v>
      </c>
      <c r="I33" s="83">
        <v>341717056</v>
      </c>
      <c r="J33" s="58">
        <f t="shared" si="2"/>
        <v>24.796270624951124</v>
      </c>
      <c r="K33" s="59">
        <f t="shared" si="3"/>
        <v>-0.3277208571169436</v>
      </c>
      <c r="L33" s="96">
        <v>69760340</v>
      </c>
      <c r="M33" s="97">
        <v>-1060516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56475697</v>
      </c>
      <c r="D8" s="64">
        <v>68191940</v>
      </c>
      <c r="E8" s="65">
        <f>($D8-$C8)</f>
        <v>11716243</v>
      </c>
      <c r="F8" s="63">
        <v>59581860</v>
      </c>
      <c r="G8" s="64">
        <v>75955294</v>
      </c>
      <c r="H8" s="65">
        <f>($G8-$F8)</f>
        <v>16373434</v>
      </c>
      <c r="I8" s="65">
        <v>80056880</v>
      </c>
      <c r="J8" s="30">
        <f>IF($C8=0,0,($E8/$C8)*100)</f>
        <v>20.7456368356109</v>
      </c>
      <c r="K8" s="31">
        <f>IF($F8=0,0,($H8/$F8)*100)</f>
        <v>27.48056875028742</v>
      </c>
      <c r="L8" s="84">
        <v>3697351</v>
      </c>
      <c r="M8" s="85">
        <v>3286138</v>
      </c>
      <c r="N8" s="32">
        <f>IF($L8=0,0,($E8/$L8)*100)</f>
        <v>316.8820866615044</v>
      </c>
      <c r="O8" s="31">
        <f>IF($M8=0,0,($H8/$M8)*100)</f>
        <v>498.25765077425234</v>
      </c>
      <c r="P8" s="6"/>
      <c r="Q8" s="33"/>
    </row>
    <row r="9" spans="1:17" ht="13.5">
      <c r="A9" s="3"/>
      <c r="B9" s="29" t="s">
        <v>16</v>
      </c>
      <c r="C9" s="63">
        <v>234743382</v>
      </c>
      <c r="D9" s="64">
        <v>236953296</v>
      </c>
      <c r="E9" s="65">
        <f>($D9-$C9)</f>
        <v>2209914</v>
      </c>
      <c r="F9" s="63">
        <v>247637991</v>
      </c>
      <c r="G9" s="64">
        <v>247433626</v>
      </c>
      <c r="H9" s="65">
        <f>($G9-$F9)</f>
        <v>-204365</v>
      </c>
      <c r="I9" s="65">
        <v>258645901</v>
      </c>
      <c r="J9" s="30">
        <f>IF($C9=0,0,($E9/$C9)*100)</f>
        <v>0.9414169554735307</v>
      </c>
      <c r="K9" s="31">
        <f>IF($F9=0,0,($H9/$F9)*100)</f>
        <v>-0.08252570583969888</v>
      </c>
      <c r="L9" s="84">
        <v>3697351</v>
      </c>
      <c r="M9" s="85">
        <v>3286138</v>
      </c>
      <c r="N9" s="32">
        <f>IF($L9=0,0,($E9/$L9)*100)</f>
        <v>59.770197636091346</v>
      </c>
      <c r="O9" s="31">
        <f>IF($M9=0,0,($H9/$M9)*100)</f>
        <v>-6.219002366912163</v>
      </c>
      <c r="P9" s="6"/>
      <c r="Q9" s="33"/>
    </row>
    <row r="10" spans="1:17" ht="13.5">
      <c r="A10" s="3"/>
      <c r="B10" s="29" t="s">
        <v>17</v>
      </c>
      <c r="C10" s="63">
        <v>109801369</v>
      </c>
      <c r="D10" s="64">
        <v>99572563</v>
      </c>
      <c r="E10" s="65">
        <f aca="true" t="shared" si="0" ref="E10:E33">($D10-$C10)</f>
        <v>-10228806</v>
      </c>
      <c r="F10" s="63">
        <v>117371379</v>
      </c>
      <c r="G10" s="64">
        <v>104488448</v>
      </c>
      <c r="H10" s="65">
        <f aca="true" t="shared" si="1" ref="H10:H33">($G10-$F10)</f>
        <v>-12882931</v>
      </c>
      <c r="I10" s="65">
        <v>111229509</v>
      </c>
      <c r="J10" s="30">
        <f aca="true" t="shared" si="2" ref="J10:J33">IF($C10=0,0,($E10/$C10)*100)</f>
        <v>-9.315736309262228</v>
      </c>
      <c r="K10" s="31">
        <f aca="true" t="shared" si="3" ref="K10:K33">IF($F10=0,0,($H10/$F10)*100)</f>
        <v>-10.976211670819682</v>
      </c>
      <c r="L10" s="84">
        <v>3697351</v>
      </c>
      <c r="M10" s="85">
        <v>3286138</v>
      </c>
      <c r="N10" s="32">
        <f aca="true" t="shared" si="4" ref="N10:N33">IF($L10=0,0,($E10/$L10)*100)</f>
        <v>-276.65228429759577</v>
      </c>
      <c r="O10" s="31">
        <f aca="true" t="shared" si="5" ref="O10:O33">IF($M10=0,0,($H10/$M10)*100)</f>
        <v>-392.03864840734013</v>
      </c>
      <c r="P10" s="6"/>
      <c r="Q10" s="33"/>
    </row>
    <row r="11" spans="1:17" ht="13.5">
      <c r="A11" s="7"/>
      <c r="B11" s="34" t="s">
        <v>18</v>
      </c>
      <c r="C11" s="66">
        <v>401020448</v>
      </c>
      <c r="D11" s="67">
        <v>404717799</v>
      </c>
      <c r="E11" s="68">
        <f t="shared" si="0"/>
        <v>3697351</v>
      </c>
      <c r="F11" s="66">
        <v>424591230</v>
      </c>
      <c r="G11" s="67">
        <v>427877368</v>
      </c>
      <c r="H11" s="68">
        <f t="shared" si="1"/>
        <v>3286138</v>
      </c>
      <c r="I11" s="68">
        <v>449932290</v>
      </c>
      <c r="J11" s="35">
        <f t="shared" si="2"/>
        <v>0.9219856539584734</v>
      </c>
      <c r="K11" s="36">
        <f t="shared" si="3"/>
        <v>0.7739533386028722</v>
      </c>
      <c r="L11" s="86">
        <v>3697351</v>
      </c>
      <c r="M11" s="87">
        <v>3286138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170119994</v>
      </c>
      <c r="D13" s="64">
        <v>173557016</v>
      </c>
      <c r="E13" s="65">
        <f t="shared" si="0"/>
        <v>3437022</v>
      </c>
      <c r="F13" s="63">
        <v>178966479</v>
      </c>
      <c r="G13" s="64">
        <v>182929091</v>
      </c>
      <c r="H13" s="65">
        <f t="shared" si="1"/>
        <v>3962612</v>
      </c>
      <c r="I13" s="65">
        <v>192807258</v>
      </c>
      <c r="J13" s="30">
        <f t="shared" si="2"/>
        <v>2.0203515878327623</v>
      </c>
      <c r="K13" s="31">
        <f t="shared" si="3"/>
        <v>2.214164363148699</v>
      </c>
      <c r="L13" s="84">
        <v>34897678</v>
      </c>
      <c r="M13" s="85">
        <v>27664965</v>
      </c>
      <c r="N13" s="32">
        <f t="shared" si="4"/>
        <v>9.848855846512194</v>
      </c>
      <c r="O13" s="31">
        <f t="shared" si="5"/>
        <v>14.323574962050376</v>
      </c>
      <c r="P13" s="6"/>
      <c r="Q13" s="33"/>
    </row>
    <row r="14" spans="1:17" ht="13.5">
      <c r="A14" s="3"/>
      <c r="B14" s="29" t="s">
        <v>21</v>
      </c>
      <c r="C14" s="63">
        <v>7746900</v>
      </c>
      <c r="D14" s="64">
        <v>18277500</v>
      </c>
      <c r="E14" s="65">
        <f t="shared" si="0"/>
        <v>10530600</v>
      </c>
      <c r="F14" s="63">
        <v>8172980</v>
      </c>
      <c r="G14" s="64">
        <v>16449750</v>
      </c>
      <c r="H14" s="65">
        <f t="shared" si="1"/>
        <v>8276770</v>
      </c>
      <c r="I14" s="65">
        <v>14622000</v>
      </c>
      <c r="J14" s="30">
        <f t="shared" si="2"/>
        <v>135.93308291058358</v>
      </c>
      <c r="K14" s="31">
        <f t="shared" si="3"/>
        <v>101.26991623618314</v>
      </c>
      <c r="L14" s="84">
        <v>34897678</v>
      </c>
      <c r="M14" s="85">
        <v>27664965</v>
      </c>
      <c r="N14" s="32">
        <f t="shared" si="4"/>
        <v>30.175646643309623</v>
      </c>
      <c r="O14" s="31">
        <f t="shared" si="5"/>
        <v>29.917876274197347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34897678</v>
      </c>
      <c r="M15" s="85">
        <v>27664965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110875533</v>
      </c>
      <c r="D16" s="64">
        <v>118800000</v>
      </c>
      <c r="E16" s="65">
        <f t="shared" si="0"/>
        <v>7924467</v>
      </c>
      <c r="F16" s="63">
        <v>116973687</v>
      </c>
      <c r="G16" s="64">
        <v>127116000</v>
      </c>
      <c r="H16" s="65">
        <f t="shared" si="1"/>
        <v>10142313</v>
      </c>
      <c r="I16" s="65">
        <v>128304000</v>
      </c>
      <c r="J16" s="30">
        <f t="shared" si="2"/>
        <v>7.147173759245875</v>
      </c>
      <c r="K16" s="31">
        <f t="shared" si="3"/>
        <v>8.670593584008342</v>
      </c>
      <c r="L16" s="84">
        <v>34897678</v>
      </c>
      <c r="M16" s="85">
        <v>27664965</v>
      </c>
      <c r="N16" s="32">
        <f t="shared" si="4"/>
        <v>22.70771998068181</v>
      </c>
      <c r="O16" s="31">
        <f t="shared" si="5"/>
        <v>36.661217536331606</v>
      </c>
      <c r="P16" s="6"/>
      <c r="Q16" s="33"/>
    </row>
    <row r="17" spans="1:17" ht="13.5">
      <c r="A17" s="3"/>
      <c r="B17" s="29" t="s">
        <v>23</v>
      </c>
      <c r="C17" s="63">
        <v>93745912</v>
      </c>
      <c r="D17" s="64">
        <v>106751501</v>
      </c>
      <c r="E17" s="65">
        <f t="shared" si="0"/>
        <v>13005589</v>
      </c>
      <c r="F17" s="63">
        <v>98640009</v>
      </c>
      <c r="G17" s="64">
        <v>103923279</v>
      </c>
      <c r="H17" s="65">
        <f t="shared" si="1"/>
        <v>5283270</v>
      </c>
      <c r="I17" s="65">
        <v>110639237</v>
      </c>
      <c r="J17" s="42">
        <f t="shared" si="2"/>
        <v>13.873233213625358</v>
      </c>
      <c r="K17" s="31">
        <f t="shared" si="3"/>
        <v>5.356112649989721</v>
      </c>
      <c r="L17" s="88">
        <v>34897678</v>
      </c>
      <c r="M17" s="85">
        <v>27664965</v>
      </c>
      <c r="N17" s="32">
        <f t="shared" si="4"/>
        <v>37.26777752949638</v>
      </c>
      <c r="O17" s="31">
        <f t="shared" si="5"/>
        <v>19.097331227420675</v>
      </c>
      <c r="P17" s="6"/>
      <c r="Q17" s="33"/>
    </row>
    <row r="18" spans="1:17" ht="13.5">
      <c r="A18" s="3"/>
      <c r="B18" s="34" t="s">
        <v>24</v>
      </c>
      <c r="C18" s="66">
        <v>382488339</v>
      </c>
      <c r="D18" s="67">
        <v>417386017</v>
      </c>
      <c r="E18" s="68">
        <f t="shared" si="0"/>
        <v>34897678</v>
      </c>
      <c r="F18" s="66">
        <v>402753155</v>
      </c>
      <c r="G18" s="67">
        <v>430418120</v>
      </c>
      <c r="H18" s="68">
        <f t="shared" si="1"/>
        <v>27664965</v>
      </c>
      <c r="I18" s="68">
        <v>446372495</v>
      </c>
      <c r="J18" s="43">
        <f t="shared" si="2"/>
        <v>9.1238541000331</v>
      </c>
      <c r="K18" s="36">
        <f t="shared" si="3"/>
        <v>6.868962950768194</v>
      </c>
      <c r="L18" s="89">
        <v>34897678</v>
      </c>
      <c r="M18" s="87">
        <v>27664965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18532109</v>
      </c>
      <c r="D19" s="73">
        <v>-12668218</v>
      </c>
      <c r="E19" s="74">
        <f t="shared" si="0"/>
        <v>-31200327</v>
      </c>
      <c r="F19" s="75">
        <v>21838075</v>
      </c>
      <c r="G19" s="76">
        <v>-2540752</v>
      </c>
      <c r="H19" s="77">
        <f t="shared" si="1"/>
        <v>-24378827</v>
      </c>
      <c r="I19" s="77">
        <v>3559795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17568765</v>
      </c>
      <c r="M22" s="85">
        <v>5970000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2634815</v>
      </c>
      <c r="E23" s="65">
        <f t="shared" si="0"/>
        <v>2634815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17568765</v>
      </c>
      <c r="M23" s="85">
        <v>5970000</v>
      </c>
      <c r="N23" s="32">
        <f t="shared" si="4"/>
        <v>14.99715546311878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32130050</v>
      </c>
      <c r="D24" s="64">
        <v>47064000</v>
      </c>
      <c r="E24" s="65">
        <f t="shared" si="0"/>
        <v>14933950</v>
      </c>
      <c r="F24" s="63">
        <v>23647000</v>
      </c>
      <c r="G24" s="64">
        <v>29617000</v>
      </c>
      <c r="H24" s="65">
        <f t="shared" si="1"/>
        <v>5970000</v>
      </c>
      <c r="I24" s="65">
        <v>31309000</v>
      </c>
      <c r="J24" s="30">
        <f t="shared" si="2"/>
        <v>46.47969735496832</v>
      </c>
      <c r="K24" s="31">
        <f t="shared" si="3"/>
        <v>25.246331458535963</v>
      </c>
      <c r="L24" s="84">
        <v>17568765</v>
      </c>
      <c r="M24" s="85">
        <v>5970000</v>
      </c>
      <c r="N24" s="32">
        <f t="shared" si="4"/>
        <v>85.00284453688121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17568765</v>
      </c>
      <c r="M25" s="85">
        <v>5970000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32130050</v>
      </c>
      <c r="D26" s="67">
        <v>49698815</v>
      </c>
      <c r="E26" s="68">
        <f t="shared" si="0"/>
        <v>17568765</v>
      </c>
      <c r="F26" s="66">
        <v>23647000</v>
      </c>
      <c r="G26" s="67">
        <v>29617000</v>
      </c>
      <c r="H26" s="68">
        <f t="shared" si="1"/>
        <v>5970000</v>
      </c>
      <c r="I26" s="68">
        <v>31309000</v>
      </c>
      <c r="J26" s="43">
        <f t="shared" si="2"/>
        <v>54.680167008765935</v>
      </c>
      <c r="K26" s="36">
        <f t="shared" si="3"/>
        <v>25.246331458535963</v>
      </c>
      <c r="L26" s="89">
        <v>17568765</v>
      </c>
      <c r="M26" s="87">
        <v>5970000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17568765</v>
      </c>
      <c r="M28" s="85">
        <v>5970000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16000000</v>
      </c>
      <c r="D29" s="64">
        <v>26960000</v>
      </c>
      <c r="E29" s="65">
        <f t="shared" si="0"/>
        <v>10960000</v>
      </c>
      <c r="F29" s="63">
        <v>12800000</v>
      </c>
      <c r="G29" s="64">
        <v>12800000</v>
      </c>
      <c r="H29" s="65">
        <f t="shared" si="1"/>
        <v>0</v>
      </c>
      <c r="I29" s="65">
        <v>13504000</v>
      </c>
      <c r="J29" s="30">
        <f t="shared" si="2"/>
        <v>68.5</v>
      </c>
      <c r="K29" s="31">
        <f t="shared" si="3"/>
        <v>0</v>
      </c>
      <c r="L29" s="84">
        <v>17568765</v>
      </c>
      <c r="M29" s="85">
        <v>5970000</v>
      </c>
      <c r="N29" s="32">
        <f t="shared" si="4"/>
        <v>62.38344015643672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17568765</v>
      </c>
      <c r="M30" s="85">
        <v>5970000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10774350</v>
      </c>
      <c r="E31" s="65">
        <f t="shared" si="0"/>
        <v>10774350</v>
      </c>
      <c r="F31" s="63">
        <v>10847000</v>
      </c>
      <c r="G31" s="64">
        <v>5646000</v>
      </c>
      <c r="H31" s="65">
        <f t="shared" si="1"/>
        <v>-5201000</v>
      </c>
      <c r="I31" s="65">
        <v>0</v>
      </c>
      <c r="J31" s="30">
        <f t="shared" si="2"/>
        <v>0</v>
      </c>
      <c r="K31" s="31">
        <f t="shared" si="3"/>
        <v>-47.94874158753573</v>
      </c>
      <c r="L31" s="84">
        <v>17568765</v>
      </c>
      <c r="M31" s="85">
        <v>5970000</v>
      </c>
      <c r="N31" s="32">
        <f t="shared" si="4"/>
        <v>61.32673525999124</v>
      </c>
      <c r="O31" s="31">
        <f t="shared" si="5"/>
        <v>-87.11892797319933</v>
      </c>
      <c r="P31" s="6"/>
      <c r="Q31" s="33"/>
    </row>
    <row r="32" spans="1:17" ht="13.5">
      <c r="A32" s="7"/>
      <c r="B32" s="29" t="s">
        <v>36</v>
      </c>
      <c r="C32" s="63">
        <v>16130050</v>
      </c>
      <c r="D32" s="64">
        <v>11964465</v>
      </c>
      <c r="E32" s="65">
        <f t="shared" si="0"/>
        <v>-4165585</v>
      </c>
      <c r="F32" s="63">
        <v>0</v>
      </c>
      <c r="G32" s="64">
        <v>11171000</v>
      </c>
      <c r="H32" s="65">
        <f t="shared" si="1"/>
        <v>11171000</v>
      </c>
      <c r="I32" s="65">
        <v>17805000</v>
      </c>
      <c r="J32" s="30">
        <f t="shared" si="2"/>
        <v>-25.824997442661367</v>
      </c>
      <c r="K32" s="31">
        <f t="shared" si="3"/>
        <v>0</v>
      </c>
      <c r="L32" s="84">
        <v>17568765</v>
      </c>
      <c r="M32" s="85">
        <v>5970000</v>
      </c>
      <c r="N32" s="32">
        <f t="shared" si="4"/>
        <v>-23.710175416427962</v>
      </c>
      <c r="O32" s="31">
        <f t="shared" si="5"/>
        <v>187.11892797319933</v>
      </c>
      <c r="P32" s="6"/>
      <c r="Q32" s="33"/>
    </row>
    <row r="33" spans="1:17" ht="14.25" thickBot="1">
      <c r="A33" s="7"/>
      <c r="B33" s="57" t="s">
        <v>37</v>
      </c>
      <c r="C33" s="81">
        <v>32130050</v>
      </c>
      <c r="D33" s="82">
        <v>49698815</v>
      </c>
      <c r="E33" s="83">
        <f t="shared" si="0"/>
        <v>17568765</v>
      </c>
      <c r="F33" s="81">
        <v>23647000</v>
      </c>
      <c r="G33" s="82">
        <v>29617000</v>
      </c>
      <c r="H33" s="83">
        <f t="shared" si="1"/>
        <v>5970000</v>
      </c>
      <c r="I33" s="83">
        <v>31309000</v>
      </c>
      <c r="J33" s="58">
        <f t="shared" si="2"/>
        <v>54.680167008765935</v>
      </c>
      <c r="K33" s="59">
        <f t="shared" si="3"/>
        <v>25.246331458535963</v>
      </c>
      <c r="L33" s="96">
        <v>17568765</v>
      </c>
      <c r="M33" s="97">
        <v>5970000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13286172</v>
      </c>
      <c r="D8" s="64">
        <v>18125124</v>
      </c>
      <c r="E8" s="65">
        <f>($D8-$C8)</f>
        <v>4838952</v>
      </c>
      <c r="F8" s="63">
        <v>14016911</v>
      </c>
      <c r="G8" s="64">
        <v>19103904</v>
      </c>
      <c r="H8" s="65">
        <f>($G8-$F8)</f>
        <v>5086993</v>
      </c>
      <c r="I8" s="65">
        <v>20173632</v>
      </c>
      <c r="J8" s="30">
        <f>IF($C8=0,0,($E8/$C8)*100)</f>
        <v>36.42096459386496</v>
      </c>
      <c r="K8" s="31">
        <f>IF($F8=0,0,($H8/$F8)*100)</f>
        <v>36.29182635175467</v>
      </c>
      <c r="L8" s="84">
        <v>16355671</v>
      </c>
      <c r="M8" s="85">
        <v>34476908</v>
      </c>
      <c r="N8" s="32">
        <f>IF($L8=0,0,($E8/$L8)*100)</f>
        <v>29.58577486671137</v>
      </c>
      <c r="O8" s="31">
        <f>IF($M8=0,0,($H8/$M8)*100)</f>
        <v>14.754783114541478</v>
      </c>
      <c r="P8" s="6"/>
      <c r="Q8" s="33"/>
    </row>
    <row r="9" spans="1:17" ht="13.5">
      <c r="A9" s="3"/>
      <c r="B9" s="29" t="s">
        <v>16</v>
      </c>
      <c r="C9" s="63">
        <v>55954280</v>
      </c>
      <c r="D9" s="64">
        <v>60834996</v>
      </c>
      <c r="E9" s="65">
        <f>($D9-$C9)</f>
        <v>4880716</v>
      </c>
      <c r="F9" s="63">
        <v>59439842</v>
      </c>
      <c r="G9" s="64">
        <v>82093704</v>
      </c>
      <c r="H9" s="65">
        <f>($G9-$F9)</f>
        <v>22653862</v>
      </c>
      <c r="I9" s="65">
        <v>105471000</v>
      </c>
      <c r="J9" s="30">
        <f>IF($C9=0,0,($E9/$C9)*100)</f>
        <v>8.722685735568396</v>
      </c>
      <c r="K9" s="31">
        <f>IF($F9=0,0,($H9/$F9)*100)</f>
        <v>38.112251375096186</v>
      </c>
      <c r="L9" s="84">
        <v>16355671</v>
      </c>
      <c r="M9" s="85">
        <v>34476908</v>
      </c>
      <c r="N9" s="32">
        <f>IF($L9=0,0,($E9/$L9)*100)</f>
        <v>29.841123607829967</v>
      </c>
      <c r="O9" s="31">
        <f>IF($M9=0,0,($H9/$M9)*100)</f>
        <v>65.70734823436023</v>
      </c>
      <c r="P9" s="6"/>
      <c r="Q9" s="33"/>
    </row>
    <row r="10" spans="1:17" ht="13.5">
      <c r="A10" s="3"/>
      <c r="B10" s="29" t="s">
        <v>17</v>
      </c>
      <c r="C10" s="63">
        <v>77206281</v>
      </c>
      <c r="D10" s="64">
        <v>83842284</v>
      </c>
      <c r="E10" s="65">
        <f aca="true" t="shared" si="0" ref="E10:E33">($D10-$C10)</f>
        <v>6636003</v>
      </c>
      <c r="F10" s="63">
        <v>81668487</v>
      </c>
      <c r="G10" s="64">
        <v>88404540</v>
      </c>
      <c r="H10" s="65">
        <f aca="true" t="shared" si="1" ref="H10:H33">($G10-$F10)</f>
        <v>6736053</v>
      </c>
      <c r="I10" s="65">
        <v>94481532</v>
      </c>
      <c r="J10" s="30">
        <f aca="true" t="shared" si="2" ref="J10:J33">IF($C10=0,0,($E10/$C10)*100)</f>
        <v>8.59515950522212</v>
      </c>
      <c r="K10" s="31">
        <f aca="true" t="shared" si="3" ref="K10:K33">IF($F10=0,0,($H10/$F10)*100)</f>
        <v>8.248044316040776</v>
      </c>
      <c r="L10" s="84">
        <v>16355671</v>
      </c>
      <c r="M10" s="85">
        <v>34476908</v>
      </c>
      <c r="N10" s="32">
        <f aca="true" t="shared" si="4" ref="N10:N33">IF($L10=0,0,($E10/$L10)*100)</f>
        <v>40.57310152545866</v>
      </c>
      <c r="O10" s="31">
        <f aca="true" t="shared" si="5" ref="O10:O33">IF($M10=0,0,($H10/$M10)*100)</f>
        <v>19.537868651098293</v>
      </c>
      <c r="P10" s="6"/>
      <c r="Q10" s="33"/>
    </row>
    <row r="11" spans="1:17" ht="13.5">
      <c r="A11" s="7"/>
      <c r="B11" s="34" t="s">
        <v>18</v>
      </c>
      <c r="C11" s="66">
        <v>146446733</v>
      </c>
      <c r="D11" s="67">
        <v>162802404</v>
      </c>
      <c r="E11" s="68">
        <f t="shared" si="0"/>
        <v>16355671</v>
      </c>
      <c r="F11" s="66">
        <v>155125240</v>
      </c>
      <c r="G11" s="67">
        <v>189602148</v>
      </c>
      <c r="H11" s="68">
        <f t="shared" si="1"/>
        <v>34476908</v>
      </c>
      <c r="I11" s="68">
        <v>220126164</v>
      </c>
      <c r="J11" s="35">
        <f t="shared" si="2"/>
        <v>11.168341324486903</v>
      </c>
      <c r="K11" s="36">
        <f t="shared" si="3"/>
        <v>22.22520848315851</v>
      </c>
      <c r="L11" s="86">
        <v>16355671</v>
      </c>
      <c r="M11" s="87">
        <v>34476908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79779684</v>
      </c>
      <c r="D13" s="64">
        <v>66751584</v>
      </c>
      <c r="E13" s="65">
        <f t="shared" si="0"/>
        <v>-13028100</v>
      </c>
      <c r="F13" s="63">
        <v>85220690</v>
      </c>
      <c r="G13" s="64">
        <v>70918692</v>
      </c>
      <c r="H13" s="65">
        <f t="shared" si="1"/>
        <v>-14301998</v>
      </c>
      <c r="I13" s="65">
        <v>76196040</v>
      </c>
      <c r="J13" s="30">
        <f t="shared" si="2"/>
        <v>-16.330097271380517</v>
      </c>
      <c r="K13" s="31">
        <f t="shared" si="3"/>
        <v>-16.782307207322543</v>
      </c>
      <c r="L13" s="84">
        <v>6805471</v>
      </c>
      <c r="M13" s="85">
        <v>4045259</v>
      </c>
      <c r="N13" s="32">
        <f t="shared" si="4"/>
        <v>-191.43568461315903</v>
      </c>
      <c r="O13" s="31">
        <f t="shared" si="5"/>
        <v>-353.54962438746196</v>
      </c>
      <c r="P13" s="6"/>
      <c r="Q13" s="33"/>
    </row>
    <row r="14" spans="1:17" ht="13.5">
      <c r="A14" s="3"/>
      <c r="B14" s="29" t="s">
        <v>21</v>
      </c>
      <c r="C14" s="63">
        <v>27482289</v>
      </c>
      <c r="D14" s="64">
        <v>27482292</v>
      </c>
      <c r="E14" s="65">
        <f t="shared" si="0"/>
        <v>3</v>
      </c>
      <c r="F14" s="63">
        <v>27482289</v>
      </c>
      <c r="G14" s="64">
        <v>27482292</v>
      </c>
      <c r="H14" s="65">
        <f t="shared" si="1"/>
        <v>3</v>
      </c>
      <c r="I14" s="65">
        <v>27482292</v>
      </c>
      <c r="J14" s="30">
        <f t="shared" si="2"/>
        <v>1.0916121288150342E-05</v>
      </c>
      <c r="K14" s="31">
        <f t="shared" si="3"/>
        <v>1.0916121288150342E-05</v>
      </c>
      <c r="L14" s="84">
        <v>6805471</v>
      </c>
      <c r="M14" s="85">
        <v>4045259</v>
      </c>
      <c r="N14" s="32">
        <f t="shared" si="4"/>
        <v>4.4082180351661186E-05</v>
      </c>
      <c r="O14" s="31">
        <f t="shared" si="5"/>
        <v>7.416088809146707E-05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6805471</v>
      </c>
      <c r="M15" s="85">
        <v>4045259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30952955</v>
      </c>
      <c r="D16" s="64">
        <v>31799988</v>
      </c>
      <c r="E16" s="65">
        <f t="shared" si="0"/>
        <v>847033</v>
      </c>
      <c r="F16" s="63">
        <v>33119661</v>
      </c>
      <c r="G16" s="64">
        <v>33517188</v>
      </c>
      <c r="H16" s="65">
        <f t="shared" si="1"/>
        <v>397527</v>
      </c>
      <c r="I16" s="65">
        <v>35327136</v>
      </c>
      <c r="J16" s="30">
        <f t="shared" si="2"/>
        <v>2.736517401973414</v>
      </c>
      <c r="K16" s="31">
        <f t="shared" si="3"/>
        <v>1.2002749665825385</v>
      </c>
      <c r="L16" s="84">
        <v>6805471</v>
      </c>
      <c r="M16" s="85">
        <v>4045259</v>
      </c>
      <c r="N16" s="32">
        <f t="shared" si="4"/>
        <v>12.446353823269543</v>
      </c>
      <c r="O16" s="31">
        <f t="shared" si="5"/>
        <v>9.82698512011221</v>
      </c>
      <c r="P16" s="6"/>
      <c r="Q16" s="33"/>
    </row>
    <row r="17" spans="1:17" ht="13.5">
      <c r="A17" s="3"/>
      <c r="B17" s="29" t="s">
        <v>23</v>
      </c>
      <c r="C17" s="63">
        <v>54866505</v>
      </c>
      <c r="D17" s="64">
        <v>73853040</v>
      </c>
      <c r="E17" s="65">
        <f t="shared" si="0"/>
        <v>18986535</v>
      </c>
      <c r="F17" s="63">
        <v>57542897</v>
      </c>
      <c r="G17" s="64">
        <v>75492624</v>
      </c>
      <c r="H17" s="65">
        <f t="shared" si="1"/>
        <v>17949727</v>
      </c>
      <c r="I17" s="65">
        <v>80802588</v>
      </c>
      <c r="J17" s="42">
        <f t="shared" si="2"/>
        <v>34.604965269794384</v>
      </c>
      <c r="K17" s="31">
        <f t="shared" si="3"/>
        <v>31.193644977589503</v>
      </c>
      <c r="L17" s="88">
        <v>6805471</v>
      </c>
      <c r="M17" s="85">
        <v>4045259</v>
      </c>
      <c r="N17" s="32">
        <f t="shared" si="4"/>
        <v>278.98928670770914</v>
      </c>
      <c r="O17" s="31">
        <f t="shared" si="5"/>
        <v>443.7225651064616</v>
      </c>
      <c r="P17" s="6"/>
      <c r="Q17" s="33"/>
    </row>
    <row r="18" spans="1:17" ht="13.5">
      <c r="A18" s="3"/>
      <c r="B18" s="34" t="s">
        <v>24</v>
      </c>
      <c r="C18" s="66">
        <v>193081433</v>
      </c>
      <c r="D18" s="67">
        <v>199886904</v>
      </c>
      <c r="E18" s="68">
        <f t="shared" si="0"/>
        <v>6805471</v>
      </c>
      <c r="F18" s="66">
        <v>203365537</v>
      </c>
      <c r="G18" s="67">
        <v>207410796</v>
      </c>
      <c r="H18" s="68">
        <f t="shared" si="1"/>
        <v>4045259</v>
      </c>
      <c r="I18" s="68">
        <v>219808056</v>
      </c>
      <c r="J18" s="43">
        <f t="shared" si="2"/>
        <v>3.5246636065726733</v>
      </c>
      <c r="K18" s="36">
        <f t="shared" si="3"/>
        <v>1.98915659933079</v>
      </c>
      <c r="L18" s="89">
        <v>6805471</v>
      </c>
      <c r="M18" s="87">
        <v>4045259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-46634700</v>
      </c>
      <c r="D19" s="73">
        <v>-37084500</v>
      </c>
      <c r="E19" s="74">
        <f t="shared" si="0"/>
        <v>9550200</v>
      </c>
      <c r="F19" s="75">
        <v>-48240297</v>
      </c>
      <c r="G19" s="76">
        <v>-17808648</v>
      </c>
      <c r="H19" s="77">
        <f t="shared" si="1"/>
        <v>30431649</v>
      </c>
      <c r="I19" s="77">
        <v>318108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-776804</v>
      </c>
      <c r="M22" s="85">
        <v>-9059404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-776804</v>
      </c>
      <c r="M23" s="85">
        <v>-9059404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24398000</v>
      </c>
      <c r="D24" s="64">
        <v>23621196</v>
      </c>
      <c r="E24" s="65">
        <f t="shared" si="0"/>
        <v>-776804</v>
      </c>
      <c r="F24" s="63">
        <v>24583000</v>
      </c>
      <c r="G24" s="64">
        <v>15523596</v>
      </c>
      <c r="H24" s="65">
        <f t="shared" si="1"/>
        <v>-9059404</v>
      </c>
      <c r="I24" s="65">
        <v>16406496</v>
      </c>
      <c r="J24" s="30">
        <f t="shared" si="2"/>
        <v>-3.183883924911878</v>
      </c>
      <c r="K24" s="31">
        <f t="shared" si="3"/>
        <v>-36.85231257372981</v>
      </c>
      <c r="L24" s="84">
        <v>-776804</v>
      </c>
      <c r="M24" s="85">
        <v>-9059404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-776804</v>
      </c>
      <c r="M25" s="85">
        <v>-9059404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24398000</v>
      </c>
      <c r="D26" s="67">
        <v>23621196</v>
      </c>
      <c r="E26" s="68">
        <f t="shared" si="0"/>
        <v>-776804</v>
      </c>
      <c r="F26" s="66">
        <v>24583000</v>
      </c>
      <c r="G26" s="67">
        <v>15523596</v>
      </c>
      <c r="H26" s="68">
        <f t="shared" si="1"/>
        <v>-9059404</v>
      </c>
      <c r="I26" s="68">
        <v>16406496</v>
      </c>
      <c r="J26" s="43">
        <f t="shared" si="2"/>
        <v>-3.183883924911878</v>
      </c>
      <c r="K26" s="36">
        <f t="shared" si="3"/>
        <v>-36.85231257372981</v>
      </c>
      <c r="L26" s="89">
        <v>-776804</v>
      </c>
      <c r="M26" s="87">
        <v>-9059404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18215200</v>
      </c>
      <c r="M28" s="85">
        <v>-2787208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1442818</v>
      </c>
      <c r="D29" s="64">
        <v>8709996</v>
      </c>
      <c r="E29" s="65">
        <f t="shared" si="0"/>
        <v>7267178</v>
      </c>
      <c r="F29" s="63">
        <v>1522173</v>
      </c>
      <c r="G29" s="64">
        <v>0</v>
      </c>
      <c r="H29" s="65">
        <f t="shared" si="1"/>
        <v>-1522173</v>
      </c>
      <c r="I29" s="65">
        <v>0</v>
      </c>
      <c r="J29" s="30">
        <f t="shared" si="2"/>
        <v>503.67946615581457</v>
      </c>
      <c r="K29" s="31">
        <f t="shared" si="3"/>
        <v>-100</v>
      </c>
      <c r="L29" s="84">
        <v>18215200</v>
      </c>
      <c r="M29" s="85">
        <v>-2787208</v>
      </c>
      <c r="N29" s="32">
        <f t="shared" si="4"/>
        <v>39.896229522596514</v>
      </c>
      <c r="O29" s="31">
        <f t="shared" si="5"/>
        <v>54.612824016004545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18215200</v>
      </c>
      <c r="M30" s="85">
        <v>-2787208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13301672</v>
      </c>
      <c r="D31" s="64">
        <v>12382164</v>
      </c>
      <c r="E31" s="65">
        <f t="shared" si="0"/>
        <v>-919508</v>
      </c>
      <c r="F31" s="63">
        <v>14033264</v>
      </c>
      <c r="G31" s="64">
        <v>7851432</v>
      </c>
      <c r="H31" s="65">
        <f t="shared" si="1"/>
        <v>-6181832</v>
      </c>
      <c r="I31" s="65">
        <v>16406496</v>
      </c>
      <c r="J31" s="30">
        <f t="shared" si="2"/>
        <v>-6.912724956682137</v>
      </c>
      <c r="K31" s="31">
        <f t="shared" si="3"/>
        <v>-44.05127702293636</v>
      </c>
      <c r="L31" s="84">
        <v>18215200</v>
      </c>
      <c r="M31" s="85">
        <v>-2787208</v>
      </c>
      <c r="N31" s="32">
        <f t="shared" si="4"/>
        <v>-5.04802582458606</v>
      </c>
      <c r="O31" s="31">
        <f t="shared" si="5"/>
        <v>221.79299140932432</v>
      </c>
      <c r="P31" s="6"/>
      <c r="Q31" s="33"/>
    </row>
    <row r="32" spans="1:17" ht="13.5">
      <c r="A32" s="7"/>
      <c r="B32" s="29" t="s">
        <v>36</v>
      </c>
      <c r="C32" s="63">
        <v>9653510</v>
      </c>
      <c r="D32" s="64">
        <v>21521040</v>
      </c>
      <c r="E32" s="65">
        <f t="shared" si="0"/>
        <v>11867530</v>
      </c>
      <c r="F32" s="63">
        <v>9027563</v>
      </c>
      <c r="G32" s="64">
        <v>13944360</v>
      </c>
      <c r="H32" s="65">
        <f t="shared" si="1"/>
        <v>4916797</v>
      </c>
      <c r="I32" s="65">
        <v>6806184</v>
      </c>
      <c r="J32" s="30">
        <f t="shared" si="2"/>
        <v>122.93487032177933</v>
      </c>
      <c r="K32" s="31">
        <f t="shared" si="3"/>
        <v>54.46427790091302</v>
      </c>
      <c r="L32" s="84">
        <v>18215200</v>
      </c>
      <c r="M32" s="85">
        <v>-2787208</v>
      </c>
      <c r="N32" s="32">
        <f t="shared" si="4"/>
        <v>65.15179630198955</v>
      </c>
      <c r="O32" s="31">
        <f t="shared" si="5"/>
        <v>-176.40581542532885</v>
      </c>
      <c r="P32" s="6"/>
      <c r="Q32" s="33"/>
    </row>
    <row r="33" spans="1:17" ht="14.25" thickBot="1">
      <c r="A33" s="7"/>
      <c r="B33" s="57" t="s">
        <v>37</v>
      </c>
      <c r="C33" s="81">
        <v>24398000</v>
      </c>
      <c r="D33" s="82">
        <v>42613200</v>
      </c>
      <c r="E33" s="83">
        <f t="shared" si="0"/>
        <v>18215200</v>
      </c>
      <c r="F33" s="81">
        <v>24583000</v>
      </c>
      <c r="G33" s="82">
        <v>21795792</v>
      </c>
      <c r="H33" s="83">
        <f t="shared" si="1"/>
        <v>-2787208</v>
      </c>
      <c r="I33" s="83">
        <v>23212680</v>
      </c>
      <c r="J33" s="58">
        <f t="shared" si="2"/>
        <v>74.65857857201411</v>
      </c>
      <c r="K33" s="59">
        <f t="shared" si="3"/>
        <v>-11.337948989138836</v>
      </c>
      <c r="L33" s="96">
        <v>18215200</v>
      </c>
      <c r="M33" s="97">
        <v>-2787208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39000000</v>
      </c>
      <c r="D8" s="64">
        <v>38500000</v>
      </c>
      <c r="E8" s="65">
        <f>($D8-$C8)</f>
        <v>-500000</v>
      </c>
      <c r="F8" s="63">
        <v>39500000</v>
      </c>
      <c r="G8" s="64">
        <v>38500005</v>
      </c>
      <c r="H8" s="65">
        <f>($G8-$F8)</f>
        <v>-999995</v>
      </c>
      <c r="I8" s="65">
        <v>38500005</v>
      </c>
      <c r="J8" s="30">
        <f>IF($C8=0,0,($E8/$C8)*100)</f>
        <v>-1.282051282051282</v>
      </c>
      <c r="K8" s="31">
        <f>IF($F8=0,0,($H8/$F8)*100)</f>
        <v>-2.5316329113924048</v>
      </c>
      <c r="L8" s="84">
        <v>7834943</v>
      </c>
      <c r="M8" s="85">
        <v>5866690</v>
      </c>
      <c r="N8" s="32">
        <f>IF($L8=0,0,($E8/$L8)*100)</f>
        <v>-6.38166735865213</v>
      </c>
      <c r="O8" s="31">
        <f>IF($M8=0,0,($H8/$M8)*100)</f>
        <v>-17.045301524368934</v>
      </c>
      <c r="P8" s="6"/>
      <c r="Q8" s="33"/>
    </row>
    <row r="9" spans="1:17" ht="13.5">
      <c r="A9" s="3"/>
      <c r="B9" s="29" t="s">
        <v>16</v>
      </c>
      <c r="C9" s="63">
        <v>10057000</v>
      </c>
      <c r="D9" s="64">
        <v>11540943</v>
      </c>
      <c r="E9" s="65">
        <f>($D9-$C9)</f>
        <v>1483943</v>
      </c>
      <c r="F9" s="63">
        <v>10500000</v>
      </c>
      <c r="G9" s="64">
        <v>12618678</v>
      </c>
      <c r="H9" s="65">
        <f>($G9-$F9)</f>
        <v>2118678</v>
      </c>
      <c r="I9" s="65">
        <v>12756957</v>
      </c>
      <c r="J9" s="30">
        <f>IF($C9=0,0,($E9/$C9)*100)</f>
        <v>14.755324649497862</v>
      </c>
      <c r="K9" s="31">
        <f>IF($F9=0,0,($H9/$F9)*100)</f>
        <v>20.177885714285715</v>
      </c>
      <c r="L9" s="84">
        <v>7834943</v>
      </c>
      <c r="M9" s="85">
        <v>5866690</v>
      </c>
      <c r="N9" s="32">
        <f>IF($L9=0,0,($E9/$L9)*100)</f>
        <v>18.94006121040064</v>
      </c>
      <c r="O9" s="31">
        <f>IF($M9=0,0,($H9/$M9)*100)</f>
        <v>36.11368591147649</v>
      </c>
      <c r="P9" s="6"/>
      <c r="Q9" s="33"/>
    </row>
    <row r="10" spans="1:17" ht="13.5">
      <c r="A10" s="3"/>
      <c r="B10" s="29" t="s">
        <v>17</v>
      </c>
      <c r="C10" s="63">
        <v>218156200</v>
      </c>
      <c r="D10" s="64">
        <v>225007200</v>
      </c>
      <c r="E10" s="65">
        <f aca="true" t="shared" si="0" ref="E10:E33">($D10-$C10)</f>
        <v>6851000</v>
      </c>
      <c r="F10" s="63">
        <v>231433800</v>
      </c>
      <c r="G10" s="64">
        <v>236181807</v>
      </c>
      <c r="H10" s="65">
        <f aca="true" t="shared" si="1" ref="H10:H33">($G10-$F10)</f>
        <v>4748007</v>
      </c>
      <c r="I10" s="65">
        <v>249712757</v>
      </c>
      <c r="J10" s="30">
        <f aca="true" t="shared" si="2" ref="J10:J33">IF($C10=0,0,($E10/$C10)*100)</f>
        <v>3.140410403188174</v>
      </c>
      <c r="K10" s="31">
        <f aca="true" t="shared" si="3" ref="K10:K33">IF($F10=0,0,($H10/$F10)*100)</f>
        <v>2.051561612867265</v>
      </c>
      <c r="L10" s="84">
        <v>7834943</v>
      </c>
      <c r="M10" s="85">
        <v>5866690</v>
      </c>
      <c r="N10" s="32">
        <f aca="true" t="shared" si="4" ref="N10:N33">IF($L10=0,0,($E10/$L10)*100)</f>
        <v>87.4416061482515</v>
      </c>
      <c r="O10" s="31">
        <f aca="true" t="shared" si="5" ref="O10:O33">IF($M10=0,0,($H10/$M10)*100)</f>
        <v>80.93161561289244</v>
      </c>
      <c r="P10" s="6"/>
      <c r="Q10" s="33"/>
    </row>
    <row r="11" spans="1:17" ht="13.5">
      <c r="A11" s="7"/>
      <c r="B11" s="34" t="s">
        <v>18</v>
      </c>
      <c r="C11" s="66">
        <v>267213200</v>
      </c>
      <c r="D11" s="67">
        <v>275048143</v>
      </c>
      <c r="E11" s="68">
        <f t="shared" si="0"/>
        <v>7834943</v>
      </c>
      <c r="F11" s="66">
        <v>281433800</v>
      </c>
      <c r="G11" s="67">
        <v>287300490</v>
      </c>
      <c r="H11" s="68">
        <f t="shared" si="1"/>
        <v>5866690</v>
      </c>
      <c r="I11" s="68">
        <v>300969719</v>
      </c>
      <c r="J11" s="35">
        <f t="shared" si="2"/>
        <v>2.9320942977367883</v>
      </c>
      <c r="K11" s="36">
        <f t="shared" si="3"/>
        <v>2.084571931303205</v>
      </c>
      <c r="L11" s="86">
        <v>7834943</v>
      </c>
      <c r="M11" s="87">
        <v>5866690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102863800</v>
      </c>
      <c r="D13" s="64">
        <v>103675813</v>
      </c>
      <c r="E13" s="65">
        <f t="shared" si="0"/>
        <v>812013</v>
      </c>
      <c r="F13" s="63">
        <v>111073200</v>
      </c>
      <c r="G13" s="64">
        <v>113784200</v>
      </c>
      <c r="H13" s="65">
        <f t="shared" si="1"/>
        <v>2711000</v>
      </c>
      <c r="I13" s="65">
        <v>126300456</v>
      </c>
      <c r="J13" s="30">
        <f t="shared" si="2"/>
        <v>0.7894059912233459</v>
      </c>
      <c r="K13" s="31">
        <f t="shared" si="3"/>
        <v>2.4407327780238615</v>
      </c>
      <c r="L13" s="84">
        <v>5243338</v>
      </c>
      <c r="M13" s="85">
        <v>6607917</v>
      </c>
      <c r="N13" s="32">
        <f t="shared" si="4"/>
        <v>15.486566000513413</v>
      </c>
      <c r="O13" s="31">
        <f t="shared" si="5"/>
        <v>41.0265443709417</v>
      </c>
      <c r="P13" s="6"/>
      <c r="Q13" s="33"/>
    </row>
    <row r="14" spans="1:17" ht="13.5">
      <c r="A14" s="3"/>
      <c r="B14" s="29" t="s">
        <v>21</v>
      </c>
      <c r="C14" s="63">
        <v>3000000</v>
      </c>
      <c r="D14" s="64">
        <v>3500000</v>
      </c>
      <c r="E14" s="65">
        <f t="shared" si="0"/>
        <v>500000</v>
      </c>
      <c r="F14" s="63">
        <v>3000000</v>
      </c>
      <c r="G14" s="64">
        <v>4000011</v>
      </c>
      <c r="H14" s="65">
        <f t="shared" si="1"/>
        <v>1000011</v>
      </c>
      <c r="I14" s="65">
        <v>4500011</v>
      </c>
      <c r="J14" s="30">
        <f t="shared" si="2"/>
        <v>16.666666666666664</v>
      </c>
      <c r="K14" s="31">
        <f t="shared" si="3"/>
        <v>33.3337</v>
      </c>
      <c r="L14" s="84">
        <v>5243338</v>
      </c>
      <c r="M14" s="85">
        <v>6607917</v>
      </c>
      <c r="N14" s="32">
        <f t="shared" si="4"/>
        <v>9.535910139685825</v>
      </c>
      <c r="O14" s="31">
        <f t="shared" si="5"/>
        <v>15.133528462902909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5243338</v>
      </c>
      <c r="M15" s="85">
        <v>6607917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4378000</v>
      </c>
      <c r="D16" s="64">
        <v>4500000</v>
      </c>
      <c r="E16" s="65">
        <f t="shared" si="0"/>
        <v>122000</v>
      </c>
      <c r="F16" s="63">
        <v>4685000</v>
      </c>
      <c r="G16" s="64">
        <v>5000000</v>
      </c>
      <c r="H16" s="65">
        <f t="shared" si="1"/>
        <v>315000</v>
      </c>
      <c r="I16" s="65">
        <v>5500000</v>
      </c>
      <c r="J16" s="30">
        <f t="shared" si="2"/>
        <v>2.7866605756052993</v>
      </c>
      <c r="K16" s="31">
        <f t="shared" si="3"/>
        <v>6.7235859124866595</v>
      </c>
      <c r="L16" s="84">
        <v>5243338</v>
      </c>
      <c r="M16" s="85">
        <v>6607917</v>
      </c>
      <c r="N16" s="32">
        <f t="shared" si="4"/>
        <v>2.3267620740833417</v>
      </c>
      <c r="O16" s="31">
        <f t="shared" si="5"/>
        <v>4.7670090287151</v>
      </c>
      <c r="P16" s="6"/>
      <c r="Q16" s="33"/>
    </row>
    <row r="17" spans="1:17" ht="13.5">
      <c r="A17" s="3"/>
      <c r="B17" s="29" t="s">
        <v>23</v>
      </c>
      <c r="C17" s="63">
        <v>168723940</v>
      </c>
      <c r="D17" s="64">
        <v>172533265</v>
      </c>
      <c r="E17" s="65">
        <f t="shared" si="0"/>
        <v>3809325</v>
      </c>
      <c r="F17" s="63">
        <v>171844830</v>
      </c>
      <c r="G17" s="64">
        <v>174426736</v>
      </c>
      <c r="H17" s="65">
        <f t="shared" si="1"/>
        <v>2581906</v>
      </c>
      <c r="I17" s="65">
        <v>181028491</v>
      </c>
      <c r="J17" s="42">
        <f t="shared" si="2"/>
        <v>2.257726437635347</v>
      </c>
      <c r="K17" s="31">
        <f t="shared" si="3"/>
        <v>1.502463588808578</v>
      </c>
      <c r="L17" s="88">
        <v>5243338</v>
      </c>
      <c r="M17" s="85">
        <v>6607917</v>
      </c>
      <c r="N17" s="32">
        <f t="shared" si="4"/>
        <v>72.65076178571742</v>
      </c>
      <c r="O17" s="31">
        <f t="shared" si="5"/>
        <v>39.07291813744029</v>
      </c>
      <c r="P17" s="6"/>
      <c r="Q17" s="33"/>
    </row>
    <row r="18" spans="1:17" ht="13.5">
      <c r="A18" s="3"/>
      <c r="B18" s="34" t="s">
        <v>24</v>
      </c>
      <c r="C18" s="66">
        <v>278965740</v>
      </c>
      <c r="D18" s="67">
        <v>284209078</v>
      </c>
      <c r="E18" s="68">
        <f t="shared" si="0"/>
        <v>5243338</v>
      </c>
      <c r="F18" s="66">
        <v>290603030</v>
      </c>
      <c r="G18" s="67">
        <v>297210947</v>
      </c>
      <c r="H18" s="68">
        <f t="shared" si="1"/>
        <v>6607917</v>
      </c>
      <c r="I18" s="68">
        <v>317328958</v>
      </c>
      <c r="J18" s="43">
        <f t="shared" si="2"/>
        <v>1.879563418791139</v>
      </c>
      <c r="K18" s="36">
        <f t="shared" si="3"/>
        <v>2.2738637652883384</v>
      </c>
      <c r="L18" s="89">
        <v>5243338</v>
      </c>
      <c r="M18" s="87">
        <v>6607917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-11752540</v>
      </c>
      <c r="D19" s="73">
        <v>-9160935</v>
      </c>
      <c r="E19" s="74">
        <f t="shared" si="0"/>
        <v>2591605</v>
      </c>
      <c r="F19" s="75">
        <v>-9169230</v>
      </c>
      <c r="G19" s="76">
        <v>-9910457</v>
      </c>
      <c r="H19" s="77">
        <f t="shared" si="1"/>
        <v>-741227</v>
      </c>
      <c r="I19" s="77">
        <v>-16359239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82191001</v>
      </c>
      <c r="M22" s="85">
        <v>20126000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12225000</v>
      </c>
      <c r="D23" s="64">
        <v>94250000</v>
      </c>
      <c r="E23" s="65">
        <f t="shared" si="0"/>
        <v>82025000</v>
      </c>
      <c r="F23" s="63">
        <v>12225000</v>
      </c>
      <c r="G23" s="64">
        <v>32635000</v>
      </c>
      <c r="H23" s="65">
        <f t="shared" si="1"/>
        <v>20410000</v>
      </c>
      <c r="I23" s="65">
        <v>34919451</v>
      </c>
      <c r="J23" s="30">
        <f t="shared" si="2"/>
        <v>670.961145194274</v>
      </c>
      <c r="K23" s="31">
        <f t="shared" si="3"/>
        <v>166.95296523517382</v>
      </c>
      <c r="L23" s="84">
        <v>82191001</v>
      </c>
      <c r="M23" s="85">
        <v>20126000</v>
      </c>
      <c r="N23" s="32">
        <f t="shared" si="4"/>
        <v>99.79803020041086</v>
      </c>
      <c r="O23" s="31">
        <f t="shared" si="5"/>
        <v>101.41111000695618</v>
      </c>
      <c r="P23" s="6"/>
      <c r="Q23" s="33"/>
    </row>
    <row r="24" spans="1:17" ht="13.5">
      <c r="A24" s="7"/>
      <c r="B24" s="29" t="s">
        <v>29</v>
      </c>
      <c r="C24" s="63">
        <v>46123800</v>
      </c>
      <c r="D24" s="64">
        <v>46289801</v>
      </c>
      <c r="E24" s="65">
        <f t="shared" si="0"/>
        <v>166001</v>
      </c>
      <c r="F24" s="63">
        <v>48567200</v>
      </c>
      <c r="G24" s="64">
        <v>48283200</v>
      </c>
      <c r="H24" s="65">
        <f t="shared" si="1"/>
        <v>-284000</v>
      </c>
      <c r="I24" s="65">
        <v>51846530</v>
      </c>
      <c r="J24" s="30">
        <f t="shared" si="2"/>
        <v>0.35990313027113985</v>
      </c>
      <c r="K24" s="31">
        <f t="shared" si="3"/>
        <v>-0.5847567905911809</v>
      </c>
      <c r="L24" s="84">
        <v>82191001</v>
      </c>
      <c r="M24" s="85">
        <v>20126000</v>
      </c>
      <c r="N24" s="32">
        <f t="shared" si="4"/>
        <v>0.20196979958913022</v>
      </c>
      <c r="O24" s="31">
        <f t="shared" si="5"/>
        <v>-1.411110006956176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82191001</v>
      </c>
      <c r="M25" s="85">
        <v>20126000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58348800</v>
      </c>
      <c r="D26" s="67">
        <v>140539801</v>
      </c>
      <c r="E26" s="68">
        <f t="shared" si="0"/>
        <v>82191001</v>
      </c>
      <c r="F26" s="66">
        <v>60792200</v>
      </c>
      <c r="G26" s="67">
        <v>80918200</v>
      </c>
      <c r="H26" s="68">
        <f t="shared" si="1"/>
        <v>20126000</v>
      </c>
      <c r="I26" s="68">
        <v>86765981</v>
      </c>
      <c r="J26" s="43">
        <f t="shared" si="2"/>
        <v>140.86151043380497</v>
      </c>
      <c r="K26" s="36">
        <f t="shared" si="3"/>
        <v>33.10622086386083</v>
      </c>
      <c r="L26" s="89">
        <v>82191001</v>
      </c>
      <c r="M26" s="87">
        <v>20126000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445000</v>
      </c>
      <c r="D28" s="64">
        <v>0</v>
      </c>
      <c r="E28" s="65">
        <f t="shared" si="0"/>
        <v>-445000</v>
      </c>
      <c r="F28" s="63">
        <v>445000</v>
      </c>
      <c r="G28" s="64">
        <v>0</v>
      </c>
      <c r="H28" s="65">
        <f t="shared" si="1"/>
        <v>-445000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82191001</v>
      </c>
      <c r="M28" s="85">
        <v>20126000</v>
      </c>
      <c r="N28" s="32">
        <f t="shared" si="4"/>
        <v>-0.5414218035865022</v>
      </c>
      <c r="O28" s="31">
        <f t="shared" si="5"/>
        <v>-2.2110702573785153</v>
      </c>
      <c r="P28" s="6"/>
      <c r="Q28" s="33"/>
    </row>
    <row r="29" spans="1:17" ht="13.5">
      <c r="A29" s="7"/>
      <c r="B29" s="29" t="s">
        <v>33</v>
      </c>
      <c r="C29" s="63">
        <v>8500200</v>
      </c>
      <c r="D29" s="64">
        <v>25750000</v>
      </c>
      <c r="E29" s="65">
        <f t="shared" si="0"/>
        <v>17249800</v>
      </c>
      <c r="F29" s="63">
        <v>10000000</v>
      </c>
      <c r="G29" s="64">
        <v>9148382</v>
      </c>
      <c r="H29" s="65">
        <f t="shared" si="1"/>
        <v>-851618</v>
      </c>
      <c r="I29" s="65">
        <v>9804891</v>
      </c>
      <c r="J29" s="30">
        <f t="shared" si="2"/>
        <v>202.93404861062095</v>
      </c>
      <c r="K29" s="31">
        <f t="shared" si="3"/>
        <v>-8.51618</v>
      </c>
      <c r="L29" s="84">
        <v>82191001</v>
      </c>
      <c r="M29" s="85">
        <v>20126000</v>
      </c>
      <c r="N29" s="32">
        <f t="shared" si="4"/>
        <v>20.987455792149312</v>
      </c>
      <c r="O29" s="31">
        <f t="shared" si="5"/>
        <v>-4.231431978535228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82191001</v>
      </c>
      <c r="M30" s="85">
        <v>20126000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17053000</v>
      </c>
      <c r="D31" s="64">
        <v>61400001</v>
      </c>
      <c r="E31" s="65">
        <f t="shared" si="0"/>
        <v>44347001</v>
      </c>
      <c r="F31" s="63">
        <v>23368000</v>
      </c>
      <c r="G31" s="64">
        <v>12411764</v>
      </c>
      <c r="H31" s="65">
        <f t="shared" si="1"/>
        <v>-10956236</v>
      </c>
      <c r="I31" s="65">
        <v>13312832</v>
      </c>
      <c r="J31" s="30">
        <f t="shared" si="2"/>
        <v>260.05395531578023</v>
      </c>
      <c r="K31" s="31">
        <f t="shared" si="3"/>
        <v>-46.88563847997261</v>
      </c>
      <c r="L31" s="84">
        <v>82191001</v>
      </c>
      <c r="M31" s="85">
        <v>20126000</v>
      </c>
      <c r="N31" s="32">
        <f t="shared" si="4"/>
        <v>53.956029809151495</v>
      </c>
      <c r="O31" s="31">
        <f t="shared" si="5"/>
        <v>-54.4382192189208</v>
      </c>
      <c r="P31" s="6"/>
      <c r="Q31" s="33"/>
    </row>
    <row r="32" spans="1:17" ht="13.5">
      <c r="A32" s="7"/>
      <c r="B32" s="29" t="s">
        <v>36</v>
      </c>
      <c r="C32" s="63">
        <v>32350600</v>
      </c>
      <c r="D32" s="64">
        <v>53389800</v>
      </c>
      <c r="E32" s="65">
        <f t="shared" si="0"/>
        <v>21039200</v>
      </c>
      <c r="F32" s="63">
        <v>26979200</v>
      </c>
      <c r="G32" s="64">
        <v>59358054</v>
      </c>
      <c r="H32" s="65">
        <f t="shared" si="1"/>
        <v>32378854</v>
      </c>
      <c r="I32" s="65">
        <v>63648258</v>
      </c>
      <c r="J32" s="30">
        <f t="shared" si="2"/>
        <v>65.03496071170241</v>
      </c>
      <c r="K32" s="31">
        <f t="shared" si="3"/>
        <v>120.0141368165105</v>
      </c>
      <c r="L32" s="84">
        <v>82191001</v>
      </c>
      <c r="M32" s="85">
        <v>20126000</v>
      </c>
      <c r="N32" s="32">
        <f t="shared" si="4"/>
        <v>25.597936202285698</v>
      </c>
      <c r="O32" s="31">
        <f t="shared" si="5"/>
        <v>160.88072145483454</v>
      </c>
      <c r="P32" s="6"/>
      <c r="Q32" s="33"/>
    </row>
    <row r="33" spans="1:17" ht="14.25" thickBot="1">
      <c r="A33" s="7"/>
      <c r="B33" s="57" t="s">
        <v>37</v>
      </c>
      <c r="C33" s="81">
        <v>58348800</v>
      </c>
      <c r="D33" s="82">
        <v>140539801</v>
      </c>
      <c r="E33" s="83">
        <f t="shared" si="0"/>
        <v>82191001</v>
      </c>
      <c r="F33" s="81">
        <v>60792200</v>
      </c>
      <c r="G33" s="82">
        <v>80918200</v>
      </c>
      <c r="H33" s="83">
        <f t="shared" si="1"/>
        <v>20126000</v>
      </c>
      <c r="I33" s="83">
        <v>86765981</v>
      </c>
      <c r="J33" s="58">
        <f t="shared" si="2"/>
        <v>140.86151043380497</v>
      </c>
      <c r="K33" s="59">
        <f t="shared" si="3"/>
        <v>33.10622086386083</v>
      </c>
      <c r="L33" s="96">
        <v>82191001</v>
      </c>
      <c r="M33" s="97">
        <v>20126000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27297307</v>
      </c>
      <c r="D8" s="64">
        <v>30089583</v>
      </c>
      <c r="E8" s="65">
        <f>($D8-$C8)</f>
        <v>2792276</v>
      </c>
      <c r="F8" s="63">
        <v>28798850</v>
      </c>
      <c r="G8" s="64">
        <v>31714420</v>
      </c>
      <c r="H8" s="65">
        <f>($G8-$F8)</f>
        <v>2915570</v>
      </c>
      <c r="I8" s="65">
        <v>33426999</v>
      </c>
      <c r="J8" s="30">
        <f>IF($C8=0,0,($E8/$C8)*100)</f>
        <v>10.229126265092743</v>
      </c>
      <c r="K8" s="31">
        <f>IF($F8=0,0,($H8/$F8)*100)</f>
        <v>10.123911197842968</v>
      </c>
      <c r="L8" s="84">
        <v>11888758</v>
      </c>
      <c r="M8" s="85">
        <v>31724978</v>
      </c>
      <c r="N8" s="32">
        <f>IF($L8=0,0,($E8/$L8)*100)</f>
        <v>23.486692217976007</v>
      </c>
      <c r="O8" s="31">
        <f>IF($M8=0,0,($H8/$M8)*100)</f>
        <v>9.190140336740344</v>
      </c>
      <c r="P8" s="6"/>
      <c r="Q8" s="33"/>
    </row>
    <row r="9" spans="1:17" ht="13.5">
      <c r="A9" s="3"/>
      <c r="B9" s="29" t="s">
        <v>16</v>
      </c>
      <c r="C9" s="63">
        <v>151449910</v>
      </c>
      <c r="D9" s="64">
        <v>166478165</v>
      </c>
      <c r="E9" s="65">
        <f>($D9-$C9)</f>
        <v>15028255</v>
      </c>
      <c r="F9" s="63">
        <v>159779654</v>
      </c>
      <c r="G9" s="64">
        <v>174348150</v>
      </c>
      <c r="H9" s="65">
        <f>($G9-$F9)</f>
        <v>14568496</v>
      </c>
      <c r="I9" s="65">
        <v>184996097</v>
      </c>
      <c r="J9" s="30">
        <f>IF($C9=0,0,($E9/$C9)*100)</f>
        <v>9.922921050266718</v>
      </c>
      <c r="K9" s="31">
        <f>IF($F9=0,0,($H9/$F9)*100)</f>
        <v>9.117866784215217</v>
      </c>
      <c r="L9" s="84">
        <v>11888758</v>
      </c>
      <c r="M9" s="85">
        <v>31724978</v>
      </c>
      <c r="N9" s="32">
        <f>IF($L9=0,0,($E9/$L9)*100)</f>
        <v>126.40727483896971</v>
      </c>
      <c r="O9" s="31">
        <f>IF($M9=0,0,($H9/$M9)*100)</f>
        <v>45.921217029685565</v>
      </c>
      <c r="P9" s="6"/>
      <c r="Q9" s="33"/>
    </row>
    <row r="10" spans="1:17" ht="13.5">
      <c r="A10" s="3"/>
      <c r="B10" s="29" t="s">
        <v>17</v>
      </c>
      <c r="C10" s="63">
        <v>97232761</v>
      </c>
      <c r="D10" s="64">
        <v>91300988</v>
      </c>
      <c r="E10" s="65">
        <f aca="true" t="shared" si="0" ref="E10:E33">($D10-$C10)</f>
        <v>-5931773</v>
      </c>
      <c r="F10" s="63">
        <v>104166919</v>
      </c>
      <c r="G10" s="64">
        <v>118407831</v>
      </c>
      <c r="H10" s="65">
        <f aca="true" t="shared" si="1" ref="H10:H33">($G10-$F10)</f>
        <v>14240912</v>
      </c>
      <c r="I10" s="65">
        <v>126937709</v>
      </c>
      <c r="J10" s="30">
        <f aca="true" t="shared" si="2" ref="J10:J33">IF($C10=0,0,($E10/$C10)*100)</f>
        <v>-6.100590931486559</v>
      </c>
      <c r="K10" s="31">
        <f aca="true" t="shared" si="3" ref="K10:K33">IF($F10=0,0,($H10/$F10)*100)</f>
        <v>13.671242402782404</v>
      </c>
      <c r="L10" s="84">
        <v>11888758</v>
      </c>
      <c r="M10" s="85">
        <v>31724978</v>
      </c>
      <c r="N10" s="32">
        <f aca="true" t="shared" si="4" ref="N10:N33">IF($L10=0,0,($E10/$L10)*100)</f>
        <v>-49.89396705694573</v>
      </c>
      <c r="O10" s="31">
        <f aca="true" t="shared" si="5" ref="O10:O33">IF($M10=0,0,($H10/$M10)*100)</f>
        <v>44.88864263357409</v>
      </c>
      <c r="P10" s="6"/>
      <c r="Q10" s="33"/>
    </row>
    <row r="11" spans="1:17" ht="13.5">
      <c r="A11" s="7"/>
      <c r="B11" s="34" t="s">
        <v>18</v>
      </c>
      <c r="C11" s="66">
        <v>275979978</v>
      </c>
      <c r="D11" s="67">
        <v>287868736</v>
      </c>
      <c r="E11" s="68">
        <f t="shared" si="0"/>
        <v>11888758</v>
      </c>
      <c r="F11" s="66">
        <v>292745423</v>
      </c>
      <c r="G11" s="67">
        <v>324470401</v>
      </c>
      <c r="H11" s="68">
        <f t="shared" si="1"/>
        <v>31724978</v>
      </c>
      <c r="I11" s="68">
        <v>345360805</v>
      </c>
      <c r="J11" s="35">
        <f t="shared" si="2"/>
        <v>4.3078335197200435</v>
      </c>
      <c r="K11" s="36">
        <f t="shared" si="3"/>
        <v>10.837053462659945</v>
      </c>
      <c r="L11" s="86">
        <v>11888758</v>
      </c>
      <c r="M11" s="87">
        <v>31724978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62244069</v>
      </c>
      <c r="D13" s="64">
        <v>72750631</v>
      </c>
      <c r="E13" s="65">
        <f t="shared" si="0"/>
        <v>10506562</v>
      </c>
      <c r="F13" s="63">
        <v>65667493</v>
      </c>
      <c r="G13" s="64">
        <v>75825156</v>
      </c>
      <c r="H13" s="65">
        <f t="shared" si="1"/>
        <v>10157663</v>
      </c>
      <c r="I13" s="65">
        <v>81132916</v>
      </c>
      <c r="J13" s="30">
        <f t="shared" si="2"/>
        <v>16.879619486316038</v>
      </c>
      <c r="K13" s="31">
        <f t="shared" si="3"/>
        <v>15.468327685358721</v>
      </c>
      <c r="L13" s="84">
        <v>49897504</v>
      </c>
      <c r="M13" s="85">
        <v>45373705</v>
      </c>
      <c r="N13" s="32">
        <f t="shared" si="4"/>
        <v>21.056287705292835</v>
      </c>
      <c r="O13" s="31">
        <f t="shared" si="5"/>
        <v>22.386673074195727</v>
      </c>
      <c r="P13" s="6"/>
      <c r="Q13" s="33"/>
    </row>
    <row r="14" spans="1:17" ht="13.5">
      <c r="A14" s="3"/>
      <c r="B14" s="29" t="s">
        <v>21</v>
      </c>
      <c r="C14" s="63">
        <v>65405780</v>
      </c>
      <c r="D14" s="64">
        <v>80592777</v>
      </c>
      <c r="E14" s="65">
        <f t="shared" si="0"/>
        <v>15186997</v>
      </c>
      <c r="F14" s="63">
        <v>69003097</v>
      </c>
      <c r="G14" s="64">
        <v>84944787</v>
      </c>
      <c r="H14" s="65">
        <f t="shared" si="1"/>
        <v>15941690</v>
      </c>
      <c r="I14" s="65">
        <v>89531805</v>
      </c>
      <c r="J14" s="30">
        <f t="shared" si="2"/>
        <v>23.2196558163514</v>
      </c>
      <c r="K14" s="31">
        <f t="shared" si="3"/>
        <v>23.102861600545264</v>
      </c>
      <c r="L14" s="84">
        <v>49897504</v>
      </c>
      <c r="M14" s="85">
        <v>45373705</v>
      </c>
      <c r="N14" s="32">
        <f t="shared" si="4"/>
        <v>30.436386156710366</v>
      </c>
      <c r="O14" s="31">
        <f t="shared" si="5"/>
        <v>35.134203830169916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49897504</v>
      </c>
      <c r="M15" s="85">
        <v>45373705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85858869</v>
      </c>
      <c r="D16" s="64">
        <v>67296000</v>
      </c>
      <c r="E16" s="65">
        <f t="shared" si="0"/>
        <v>-18562869</v>
      </c>
      <c r="F16" s="63">
        <v>90581107</v>
      </c>
      <c r="G16" s="64">
        <v>70929984</v>
      </c>
      <c r="H16" s="65">
        <f t="shared" si="1"/>
        <v>-19651123</v>
      </c>
      <c r="I16" s="65">
        <v>74760203</v>
      </c>
      <c r="J16" s="30">
        <f t="shared" si="2"/>
        <v>-21.62021141927691</v>
      </c>
      <c r="K16" s="31">
        <f t="shared" si="3"/>
        <v>-21.69450523496031</v>
      </c>
      <c r="L16" s="84">
        <v>49897504</v>
      </c>
      <c r="M16" s="85">
        <v>45373705</v>
      </c>
      <c r="N16" s="32">
        <f t="shared" si="4"/>
        <v>-37.20199912204025</v>
      </c>
      <c r="O16" s="31">
        <f t="shared" si="5"/>
        <v>-43.30949610572908</v>
      </c>
      <c r="P16" s="6"/>
      <c r="Q16" s="33"/>
    </row>
    <row r="17" spans="1:17" ht="13.5">
      <c r="A17" s="3"/>
      <c r="B17" s="29" t="s">
        <v>23</v>
      </c>
      <c r="C17" s="63">
        <v>82517072</v>
      </c>
      <c r="D17" s="64">
        <v>125283886</v>
      </c>
      <c r="E17" s="65">
        <f t="shared" si="0"/>
        <v>42766814</v>
      </c>
      <c r="F17" s="63">
        <v>87031654</v>
      </c>
      <c r="G17" s="64">
        <v>125957129</v>
      </c>
      <c r="H17" s="65">
        <f t="shared" si="1"/>
        <v>38925475</v>
      </c>
      <c r="I17" s="65">
        <v>119175344</v>
      </c>
      <c r="J17" s="42">
        <f t="shared" si="2"/>
        <v>51.827837517065554</v>
      </c>
      <c r="K17" s="31">
        <f t="shared" si="3"/>
        <v>44.72565234713338</v>
      </c>
      <c r="L17" s="88">
        <v>49897504</v>
      </c>
      <c r="M17" s="85">
        <v>45373705</v>
      </c>
      <c r="N17" s="32">
        <f t="shared" si="4"/>
        <v>85.70932526003705</v>
      </c>
      <c r="O17" s="31">
        <f t="shared" si="5"/>
        <v>85.78861920136343</v>
      </c>
      <c r="P17" s="6"/>
      <c r="Q17" s="33"/>
    </row>
    <row r="18" spans="1:17" ht="13.5">
      <c r="A18" s="3"/>
      <c r="B18" s="34" t="s">
        <v>24</v>
      </c>
      <c r="C18" s="66">
        <v>296025790</v>
      </c>
      <c r="D18" s="67">
        <v>345923294</v>
      </c>
      <c r="E18" s="68">
        <f t="shared" si="0"/>
        <v>49897504</v>
      </c>
      <c r="F18" s="66">
        <v>312283351</v>
      </c>
      <c r="G18" s="67">
        <v>357657056</v>
      </c>
      <c r="H18" s="68">
        <f t="shared" si="1"/>
        <v>45373705</v>
      </c>
      <c r="I18" s="68">
        <v>364600268</v>
      </c>
      <c r="J18" s="43">
        <f t="shared" si="2"/>
        <v>16.855796246671616</v>
      </c>
      <c r="K18" s="36">
        <f t="shared" si="3"/>
        <v>14.529658675271484</v>
      </c>
      <c r="L18" s="89">
        <v>49897504</v>
      </c>
      <c r="M18" s="87">
        <v>45373705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-20045812</v>
      </c>
      <c r="D19" s="73">
        <v>-58054558</v>
      </c>
      <c r="E19" s="74">
        <f t="shared" si="0"/>
        <v>-38008746</v>
      </c>
      <c r="F19" s="75">
        <v>-19537928</v>
      </c>
      <c r="G19" s="76">
        <v>-33186655</v>
      </c>
      <c r="H19" s="77">
        <f t="shared" si="1"/>
        <v>-13648727</v>
      </c>
      <c r="I19" s="77">
        <v>-19239463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840062615</v>
      </c>
      <c r="M22" s="85">
        <v>461125227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1003964</v>
      </c>
      <c r="D23" s="64">
        <v>846012027</v>
      </c>
      <c r="E23" s="65">
        <f t="shared" si="0"/>
        <v>845008063</v>
      </c>
      <c r="F23" s="63">
        <v>647130</v>
      </c>
      <c r="G23" s="64">
        <v>459567133</v>
      </c>
      <c r="H23" s="65">
        <f t="shared" si="1"/>
        <v>458920003</v>
      </c>
      <c r="I23" s="65">
        <v>469158483</v>
      </c>
      <c r="J23" s="30">
        <f t="shared" si="2"/>
        <v>84167.16764744553</v>
      </c>
      <c r="K23" s="31">
        <f t="shared" si="3"/>
        <v>70916.19968167138</v>
      </c>
      <c r="L23" s="84">
        <v>840062615</v>
      </c>
      <c r="M23" s="85">
        <v>461125227</v>
      </c>
      <c r="N23" s="32">
        <f t="shared" si="4"/>
        <v>100.58869992685008</v>
      </c>
      <c r="O23" s="31">
        <f t="shared" si="5"/>
        <v>99.52177329044719</v>
      </c>
      <c r="P23" s="6"/>
      <c r="Q23" s="33"/>
    </row>
    <row r="24" spans="1:17" ht="13.5">
      <c r="A24" s="7"/>
      <c r="B24" s="29" t="s">
        <v>29</v>
      </c>
      <c r="C24" s="63">
        <v>23103799</v>
      </c>
      <c r="D24" s="64">
        <v>18158351</v>
      </c>
      <c r="E24" s="65">
        <f t="shared" si="0"/>
        <v>-4945448</v>
      </c>
      <c r="F24" s="63">
        <v>24490027</v>
      </c>
      <c r="G24" s="64">
        <v>26695251</v>
      </c>
      <c r="H24" s="65">
        <f t="shared" si="1"/>
        <v>2205224</v>
      </c>
      <c r="I24" s="65">
        <v>30690300</v>
      </c>
      <c r="J24" s="30">
        <f t="shared" si="2"/>
        <v>-21.405345501837164</v>
      </c>
      <c r="K24" s="31">
        <f t="shared" si="3"/>
        <v>9.004579700953371</v>
      </c>
      <c r="L24" s="84">
        <v>840062615</v>
      </c>
      <c r="M24" s="85">
        <v>461125227</v>
      </c>
      <c r="N24" s="32">
        <f t="shared" si="4"/>
        <v>-0.5886999268500955</v>
      </c>
      <c r="O24" s="31">
        <f t="shared" si="5"/>
        <v>0.47822670955280444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840062615</v>
      </c>
      <c r="M25" s="85">
        <v>461125227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24107763</v>
      </c>
      <c r="D26" s="67">
        <v>864170378</v>
      </c>
      <c r="E26" s="68">
        <f t="shared" si="0"/>
        <v>840062615</v>
      </c>
      <c r="F26" s="66">
        <v>25137157</v>
      </c>
      <c r="G26" s="67">
        <v>486262384</v>
      </c>
      <c r="H26" s="68">
        <f t="shared" si="1"/>
        <v>461125227</v>
      </c>
      <c r="I26" s="68">
        <v>499848783</v>
      </c>
      <c r="J26" s="43">
        <f t="shared" si="2"/>
        <v>3484.6145409675714</v>
      </c>
      <c r="K26" s="36">
        <f t="shared" si="3"/>
        <v>1834.4366747599977</v>
      </c>
      <c r="L26" s="89">
        <v>840062615</v>
      </c>
      <c r="M26" s="87">
        <v>461125227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840062615</v>
      </c>
      <c r="M28" s="85">
        <v>461125227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8492127</v>
      </c>
      <c r="D29" s="64">
        <v>146860199</v>
      </c>
      <c r="E29" s="65">
        <f t="shared" si="0"/>
        <v>138368072</v>
      </c>
      <c r="F29" s="63">
        <v>8885276</v>
      </c>
      <c r="G29" s="64">
        <v>147393956</v>
      </c>
      <c r="H29" s="65">
        <f t="shared" si="1"/>
        <v>138508680</v>
      </c>
      <c r="I29" s="65">
        <v>156295077</v>
      </c>
      <c r="J29" s="30">
        <f t="shared" si="2"/>
        <v>1629.3688495238002</v>
      </c>
      <c r="K29" s="31">
        <f t="shared" si="3"/>
        <v>1558.8562471216426</v>
      </c>
      <c r="L29" s="84">
        <v>840062615</v>
      </c>
      <c r="M29" s="85">
        <v>461125227</v>
      </c>
      <c r="N29" s="32">
        <f t="shared" si="4"/>
        <v>16.47116173596179</v>
      </c>
      <c r="O29" s="31">
        <f t="shared" si="5"/>
        <v>30.037107468856828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840062615</v>
      </c>
      <c r="M30" s="85">
        <v>461125227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15615636</v>
      </c>
      <c r="D31" s="64">
        <v>365447156</v>
      </c>
      <c r="E31" s="65">
        <f t="shared" si="0"/>
        <v>349831520</v>
      </c>
      <c r="F31" s="63">
        <v>16251881</v>
      </c>
      <c r="G31" s="64">
        <v>375770598</v>
      </c>
      <c r="H31" s="65">
        <f t="shared" si="1"/>
        <v>359518717</v>
      </c>
      <c r="I31" s="65">
        <v>404507850</v>
      </c>
      <c r="J31" s="30">
        <f t="shared" si="2"/>
        <v>2240.26430943959</v>
      </c>
      <c r="K31" s="31">
        <f t="shared" si="3"/>
        <v>2212.166807029906</v>
      </c>
      <c r="L31" s="84">
        <v>840062615</v>
      </c>
      <c r="M31" s="85">
        <v>461125227</v>
      </c>
      <c r="N31" s="32">
        <f t="shared" si="4"/>
        <v>41.643505347515074</v>
      </c>
      <c r="O31" s="31">
        <f t="shared" si="5"/>
        <v>77.96552778926579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351863023</v>
      </c>
      <c r="E32" s="65">
        <f t="shared" si="0"/>
        <v>351863023</v>
      </c>
      <c r="F32" s="63">
        <v>0</v>
      </c>
      <c r="G32" s="64">
        <v>-36902170</v>
      </c>
      <c r="H32" s="65">
        <f t="shared" si="1"/>
        <v>-36902170</v>
      </c>
      <c r="I32" s="65">
        <v>-60954144</v>
      </c>
      <c r="J32" s="30">
        <f t="shared" si="2"/>
        <v>0</v>
      </c>
      <c r="K32" s="31">
        <f t="shared" si="3"/>
        <v>0</v>
      </c>
      <c r="L32" s="84">
        <v>840062615</v>
      </c>
      <c r="M32" s="85">
        <v>461125227</v>
      </c>
      <c r="N32" s="32">
        <f t="shared" si="4"/>
        <v>41.88533291652313</v>
      </c>
      <c r="O32" s="31">
        <f t="shared" si="5"/>
        <v>-8.002635258122627</v>
      </c>
      <c r="P32" s="6"/>
      <c r="Q32" s="33"/>
    </row>
    <row r="33" spans="1:17" ht="14.25" thickBot="1">
      <c r="A33" s="7"/>
      <c r="B33" s="57" t="s">
        <v>37</v>
      </c>
      <c r="C33" s="81">
        <v>24107763</v>
      </c>
      <c r="D33" s="82">
        <v>864170378</v>
      </c>
      <c r="E33" s="83">
        <f t="shared" si="0"/>
        <v>840062615</v>
      </c>
      <c r="F33" s="81">
        <v>25137157</v>
      </c>
      <c r="G33" s="82">
        <v>486262384</v>
      </c>
      <c r="H33" s="83">
        <f t="shared" si="1"/>
        <v>461125227</v>
      </c>
      <c r="I33" s="83">
        <v>499848783</v>
      </c>
      <c r="J33" s="58">
        <f t="shared" si="2"/>
        <v>3484.6145409675714</v>
      </c>
      <c r="K33" s="59">
        <f t="shared" si="3"/>
        <v>1834.4366747599977</v>
      </c>
      <c r="L33" s="96">
        <v>840062615</v>
      </c>
      <c r="M33" s="97">
        <v>461125227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18678651</v>
      </c>
      <c r="D8" s="64">
        <v>28818300</v>
      </c>
      <c r="E8" s="65">
        <f>($D8-$C8)</f>
        <v>10139649</v>
      </c>
      <c r="F8" s="63">
        <v>20630153</v>
      </c>
      <c r="G8" s="64">
        <v>29058072</v>
      </c>
      <c r="H8" s="65">
        <f>($G8-$F8)</f>
        <v>8427919</v>
      </c>
      <c r="I8" s="65">
        <v>32297845</v>
      </c>
      <c r="J8" s="30">
        <f>IF($C8=0,0,($E8/$C8)*100)</f>
        <v>54.28469646978253</v>
      </c>
      <c r="K8" s="31">
        <f>IF($F8=0,0,($H8/$F8)*100)</f>
        <v>40.85243090538398</v>
      </c>
      <c r="L8" s="84">
        <v>18689958</v>
      </c>
      <c r="M8" s="85">
        <v>17040365</v>
      </c>
      <c r="N8" s="32">
        <f>IF($L8=0,0,($E8/$L8)*100)</f>
        <v>54.25185546163346</v>
      </c>
      <c r="O8" s="31">
        <f>IF($M8=0,0,($H8/$M8)*100)</f>
        <v>49.45855913297632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18689958</v>
      </c>
      <c r="M9" s="85">
        <v>17040365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125638000</v>
      </c>
      <c r="D10" s="64">
        <v>134188309</v>
      </c>
      <c r="E10" s="65">
        <f aca="true" t="shared" si="0" ref="E10:E33">($D10-$C10)</f>
        <v>8550309</v>
      </c>
      <c r="F10" s="63">
        <v>133895500</v>
      </c>
      <c r="G10" s="64">
        <v>142507946</v>
      </c>
      <c r="H10" s="65">
        <f aca="true" t="shared" si="1" ref="H10:H33">($G10-$F10)</f>
        <v>8612446</v>
      </c>
      <c r="I10" s="65">
        <v>153707546</v>
      </c>
      <c r="J10" s="30">
        <f aca="true" t="shared" si="2" ref="J10:J33">IF($C10=0,0,($E10/$C10)*100)</f>
        <v>6.805511867428645</v>
      </c>
      <c r="K10" s="31">
        <f aca="true" t="shared" si="3" ref="K10:K33">IF($F10=0,0,($H10/$F10)*100)</f>
        <v>6.43221467487705</v>
      </c>
      <c r="L10" s="84">
        <v>18689958</v>
      </c>
      <c r="M10" s="85">
        <v>17040365</v>
      </c>
      <c r="N10" s="32">
        <f aca="true" t="shared" si="4" ref="N10:N33">IF($L10=0,0,($E10/$L10)*100)</f>
        <v>45.74814453836654</v>
      </c>
      <c r="O10" s="31">
        <f aca="true" t="shared" si="5" ref="O10:O33">IF($M10=0,0,($H10/$M10)*100)</f>
        <v>50.54144086702368</v>
      </c>
      <c r="P10" s="6"/>
      <c r="Q10" s="33"/>
    </row>
    <row r="11" spans="1:17" ht="13.5">
      <c r="A11" s="7"/>
      <c r="B11" s="34" t="s">
        <v>18</v>
      </c>
      <c r="C11" s="66">
        <v>144316651</v>
      </c>
      <c r="D11" s="67">
        <v>163006609</v>
      </c>
      <c r="E11" s="68">
        <f t="shared" si="0"/>
        <v>18689958</v>
      </c>
      <c r="F11" s="66">
        <v>154525653</v>
      </c>
      <c r="G11" s="67">
        <v>171566018</v>
      </c>
      <c r="H11" s="68">
        <f t="shared" si="1"/>
        <v>17040365</v>
      </c>
      <c r="I11" s="68">
        <v>186005391</v>
      </c>
      <c r="J11" s="35">
        <f t="shared" si="2"/>
        <v>12.950659449546123</v>
      </c>
      <c r="K11" s="36">
        <f t="shared" si="3"/>
        <v>11.027531461070739</v>
      </c>
      <c r="L11" s="86">
        <v>18689958</v>
      </c>
      <c r="M11" s="87">
        <v>17040365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36459712</v>
      </c>
      <c r="D13" s="64">
        <v>45878148</v>
      </c>
      <c r="E13" s="65">
        <f t="shared" si="0"/>
        <v>9418436</v>
      </c>
      <c r="F13" s="63">
        <v>38647295</v>
      </c>
      <c r="G13" s="64">
        <v>47577808</v>
      </c>
      <c r="H13" s="65">
        <f t="shared" si="1"/>
        <v>8930513</v>
      </c>
      <c r="I13" s="65">
        <v>49787854</v>
      </c>
      <c r="J13" s="30">
        <f t="shared" si="2"/>
        <v>25.832447606826953</v>
      </c>
      <c r="K13" s="31">
        <f t="shared" si="3"/>
        <v>23.10773108441354</v>
      </c>
      <c r="L13" s="84">
        <v>7858502</v>
      </c>
      <c r="M13" s="85">
        <v>-4966281</v>
      </c>
      <c r="N13" s="32">
        <f t="shared" si="4"/>
        <v>119.85027171845219</v>
      </c>
      <c r="O13" s="31">
        <f t="shared" si="5"/>
        <v>-179.82295001027933</v>
      </c>
      <c r="P13" s="6"/>
      <c r="Q13" s="33"/>
    </row>
    <row r="14" spans="1:17" ht="13.5">
      <c r="A14" s="3"/>
      <c r="B14" s="29" t="s">
        <v>21</v>
      </c>
      <c r="C14" s="63">
        <v>1350000</v>
      </c>
      <c r="D14" s="64">
        <v>5000000</v>
      </c>
      <c r="E14" s="65">
        <f t="shared" si="0"/>
        <v>3650000</v>
      </c>
      <c r="F14" s="63">
        <v>1400000</v>
      </c>
      <c r="G14" s="64">
        <v>4500000</v>
      </c>
      <c r="H14" s="65">
        <f t="shared" si="1"/>
        <v>3100000</v>
      </c>
      <c r="I14" s="65">
        <v>4000000</v>
      </c>
      <c r="J14" s="30">
        <f t="shared" si="2"/>
        <v>270.3703703703704</v>
      </c>
      <c r="K14" s="31">
        <f t="shared" si="3"/>
        <v>221.42857142857144</v>
      </c>
      <c r="L14" s="84">
        <v>7858502</v>
      </c>
      <c r="M14" s="85">
        <v>-4966281</v>
      </c>
      <c r="N14" s="32">
        <f t="shared" si="4"/>
        <v>46.44651105261537</v>
      </c>
      <c r="O14" s="31">
        <f t="shared" si="5"/>
        <v>-62.42095443250191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7858502</v>
      </c>
      <c r="M15" s="85">
        <v>-4966281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7858502</v>
      </c>
      <c r="M16" s="85">
        <v>-4966281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153229592</v>
      </c>
      <c r="D17" s="64">
        <v>148019658</v>
      </c>
      <c r="E17" s="65">
        <f t="shared" si="0"/>
        <v>-5209934</v>
      </c>
      <c r="F17" s="63">
        <v>163484780</v>
      </c>
      <c r="G17" s="64">
        <v>146487986</v>
      </c>
      <c r="H17" s="65">
        <f t="shared" si="1"/>
        <v>-16996794</v>
      </c>
      <c r="I17" s="65">
        <v>154075825</v>
      </c>
      <c r="J17" s="42">
        <f t="shared" si="2"/>
        <v>-3.400083451243543</v>
      </c>
      <c r="K17" s="31">
        <f t="shared" si="3"/>
        <v>-10.396560462692612</v>
      </c>
      <c r="L17" s="88">
        <v>7858502</v>
      </c>
      <c r="M17" s="85">
        <v>-4966281</v>
      </c>
      <c r="N17" s="32">
        <f t="shared" si="4"/>
        <v>-66.29678277106757</v>
      </c>
      <c r="O17" s="31">
        <f t="shared" si="5"/>
        <v>342.24390444278123</v>
      </c>
      <c r="P17" s="6"/>
      <c r="Q17" s="33"/>
    </row>
    <row r="18" spans="1:17" ht="13.5">
      <c r="A18" s="3"/>
      <c r="B18" s="34" t="s">
        <v>24</v>
      </c>
      <c r="C18" s="66">
        <v>191039304</v>
      </c>
      <c r="D18" s="67">
        <v>198897806</v>
      </c>
      <c r="E18" s="68">
        <f t="shared" si="0"/>
        <v>7858502</v>
      </c>
      <c r="F18" s="66">
        <v>203532075</v>
      </c>
      <c r="G18" s="67">
        <v>198565794</v>
      </c>
      <c r="H18" s="68">
        <f t="shared" si="1"/>
        <v>-4966281</v>
      </c>
      <c r="I18" s="68">
        <v>207863679</v>
      </c>
      <c r="J18" s="43">
        <f t="shared" si="2"/>
        <v>4.113552465622467</v>
      </c>
      <c r="K18" s="36">
        <f t="shared" si="3"/>
        <v>-2.4400483314484953</v>
      </c>
      <c r="L18" s="89">
        <v>7858502</v>
      </c>
      <c r="M18" s="87">
        <v>-4966281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-46722653</v>
      </c>
      <c r="D19" s="73">
        <v>-35891197</v>
      </c>
      <c r="E19" s="74">
        <f t="shared" si="0"/>
        <v>10831456</v>
      </c>
      <c r="F19" s="75">
        <v>-49006422</v>
      </c>
      <c r="G19" s="76">
        <v>-26999776</v>
      </c>
      <c r="H19" s="77">
        <f t="shared" si="1"/>
        <v>22006646</v>
      </c>
      <c r="I19" s="77">
        <v>-21858288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24379217</v>
      </c>
      <c r="M22" s="85">
        <v>10243646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15461000</v>
      </c>
      <c r="D23" s="64">
        <v>37550000</v>
      </c>
      <c r="E23" s="65">
        <f t="shared" si="0"/>
        <v>22089000</v>
      </c>
      <c r="F23" s="63">
        <v>0</v>
      </c>
      <c r="G23" s="64">
        <v>9823000</v>
      </c>
      <c r="H23" s="65">
        <f t="shared" si="1"/>
        <v>9823000</v>
      </c>
      <c r="I23" s="65">
        <v>10112380</v>
      </c>
      <c r="J23" s="30">
        <f t="shared" si="2"/>
        <v>142.86915464717677</v>
      </c>
      <c r="K23" s="31">
        <f t="shared" si="3"/>
        <v>0</v>
      </c>
      <c r="L23" s="84">
        <v>24379217</v>
      </c>
      <c r="M23" s="85">
        <v>10243646</v>
      </c>
      <c r="N23" s="32">
        <f t="shared" si="4"/>
        <v>90.60586318256243</v>
      </c>
      <c r="O23" s="31">
        <f t="shared" si="5"/>
        <v>95.89359101241882</v>
      </c>
      <c r="P23" s="6"/>
      <c r="Q23" s="33"/>
    </row>
    <row r="24" spans="1:17" ht="13.5">
      <c r="A24" s="7"/>
      <c r="B24" s="29" t="s">
        <v>29</v>
      </c>
      <c r="C24" s="63">
        <v>30068000</v>
      </c>
      <c r="D24" s="64">
        <v>32358217</v>
      </c>
      <c r="E24" s="65">
        <f t="shared" si="0"/>
        <v>2290217</v>
      </c>
      <c r="F24" s="63">
        <v>30842740</v>
      </c>
      <c r="G24" s="64">
        <v>31263386</v>
      </c>
      <c r="H24" s="65">
        <f t="shared" si="1"/>
        <v>420646</v>
      </c>
      <c r="I24" s="65">
        <v>16033764</v>
      </c>
      <c r="J24" s="30">
        <f t="shared" si="2"/>
        <v>7.616791938273247</v>
      </c>
      <c r="K24" s="31">
        <f t="shared" si="3"/>
        <v>1.363841215144958</v>
      </c>
      <c r="L24" s="84">
        <v>24379217</v>
      </c>
      <c r="M24" s="85">
        <v>10243646</v>
      </c>
      <c r="N24" s="32">
        <f t="shared" si="4"/>
        <v>9.394136817437573</v>
      </c>
      <c r="O24" s="31">
        <f t="shared" si="5"/>
        <v>4.10640898758118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24379217</v>
      </c>
      <c r="M25" s="85">
        <v>10243646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45529000</v>
      </c>
      <c r="D26" s="67">
        <v>69908217</v>
      </c>
      <c r="E26" s="68">
        <f t="shared" si="0"/>
        <v>24379217</v>
      </c>
      <c r="F26" s="66">
        <v>30842740</v>
      </c>
      <c r="G26" s="67">
        <v>41086386</v>
      </c>
      <c r="H26" s="68">
        <f t="shared" si="1"/>
        <v>10243646</v>
      </c>
      <c r="I26" s="68">
        <v>26146144</v>
      </c>
      <c r="J26" s="43">
        <f t="shared" si="2"/>
        <v>53.54656812141712</v>
      </c>
      <c r="K26" s="36">
        <f t="shared" si="3"/>
        <v>33.212503169303375</v>
      </c>
      <c r="L26" s="89">
        <v>24379217</v>
      </c>
      <c r="M26" s="87">
        <v>10243646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33679217</v>
      </c>
      <c r="M28" s="85">
        <v>15243646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16000000</v>
      </c>
      <c r="D29" s="64">
        <v>17872040</v>
      </c>
      <c r="E29" s="65">
        <f t="shared" si="0"/>
        <v>1872040</v>
      </c>
      <c r="F29" s="63">
        <v>5000000</v>
      </c>
      <c r="G29" s="64">
        <v>19127168</v>
      </c>
      <c r="H29" s="65">
        <f t="shared" si="1"/>
        <v>14127168</v>
      </c>
      <c r="I29" s="65">
        <v>9000000</v>
      </c>
      <c r="J29" s="30">
        <f t="shared" si="2"/>
        <v>11.700249999999999</v>
      </c>
      <c r="K29" s="31">
        <f t="shared" si="3"/>
        <v>282.54336</v>
      </c>
      <c r="L29" s="84">
        <v>33679217</v>
      </c>
      <c r="M29" s="85">
        <v>15243646</v>
      </c>
      <c r="N29" s="32">
        <f t="shared" si="4"/>
        <v>5.558442763084427</v>
      </c>
      <c r="O29" s="31">
        <f t="shared" si="5"/>
        <v>92.67578110906013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33679217</v>
      </c>
      <c r="M30" s="85">
        <v>15243646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14300000</v>
      </c>
      <c r="D31" s="64">
        <v>23621427</v>
      </c>
      <c r="E31" s="65">
        <f t="shared" si="0"/>
        <v>9321427</v>
      </c>
      <c r="F31" s="63">
        <v>10000000</v>
      </c>
      <c r="G31" s="64">
        <v>17104365</v>
      </c>
      <c r="H31" s="65">
        <f t="shared" si="1"/>
        <v>7104365</v>
      </c>
      <c r="I31" s="65">
        <v>16000000</v>
      </c>
      <c r="J31" s="30">
        <f t="shared" si="2"/>
        <v>65.18480419580419</v>
      </c>
      <c r="K31" s="31">
        <f t="shared" si="3"/>
        <v>71.04365</v>
      </c>
      <c r="L31" s="84">
        <v>33679217</v>
      </c>
      <c r="M31" s="85">
        <v>15243646</v>
      </c>
      <c r="N31" s="32">
        <f t="shared" si="4"/>
        <v>27.677089405017934</v>
      </c>
      <c r="O31" s="31">
        <f t="shared" si="5"/>
        <v>46.605418414990744</v>
      </c>
      <c r="P31" s="6"/>
      <c r="Q31" s="33"/>
    </row>
    <row r="32" spans="1:17" ht="13.5">
      <c r="A32" s="7"/>
      <c r="B32" s="29" t="s">
        <v>36</v>
      </c>
      <c r="C32" s="63">
        <v>15229000</v>
      </c>
      <c r="D32" s="64">
        <v>37714750</v>
      </c>
      <c r="E32" s="65">
        <f t="shared" si="0"/>
        <v>22485750</v>
      </c>
      <c r="F32" s="63">
        <v>15842740</v>
      </c>
      <c r="G32" s="64">
        <v>9854853</v>
      </c>
      <c r="H32" s="65">
        <f t="shared" si="1"/>
        <v>-5987887</v>
      </c>
      <c r="I32" s="65">
        <v>10146144</v>
      </c>
      <c r="J32" s="30">
        <f t="shared" si="2"/>
        <v>147.6508634841421</v>
      </c>
      <c r="K32" s="31">
        <f t="shared" si="3"/>
        <v>-37.79577901297377</v>
      </c>
      <c r="L32" s="84">
        <v>33679217</v>
      </c>
      <c r="M32" s="85">
        <v>15243646</v>
      </c>
      <c r="N32" s="32">
        <f t="shared" si="4"/>
        <v>66.76446783189763</v>
      </c>
      <c r="O32" s="31">
        <f t="shared" si="5"/>
        <v>-39.28119952405088</v>
      </c>
      <c r="P32" s="6"/>
      <c r="Q32" s="33"/>
    </row>
    <row r="33" spans="1:17" ht="14.25" thickBot="1">
      <c r="A33" s="7"/>
      <c r="B33" s="57" t="s">
        <v>37</v>
      </c>
      <c r="C33" s="81">
        <v>45529000</v>
      </c>
      <c r="D33" s="82">
        <v>79208217</v>
      </c>
      <c r="E33" s="83">
        <f t="shared" si="0"/>
        <v>33679217</v>
      </c>
      <c r="F33" s="81">
        <v>30842740</v>
      </c>
      <c r="G33" s="82">
        <v>46086386</v>
      </c>
      <c r="H33" s="83">
        <f t="shared" si="1"/>
        <v>15243646</v>
      </c>
      <c r="I33" s="83">
        <v>35146144</v>
      </c>
      <c r="J33" s="58">
        <f t="shared" si="2"/>
        <v>73.97310944672626</v>
      </c>
      <c r="K33" s="59">
        <f t="shared" si="3"/>
        <v>49.423773633600646</v>
      </c>
      <c r="L33" s="96">
        <v>33679217</v>
      </c>
      <c r="M33" s="97">
        <v>15243646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-57137951</v>
      </c>
      <c r="M8" s="85">
        <v>-59596444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-57137951</v>
      </c>
      <c r="M9" s="85">
        <v>-59596444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385174000</v>
      </c>
      <c r="D10" s="64">
        <v>328036049</v>
      </c>
      <c r="E10" s="65">
        <f aca="true" t="shared" si="0" ref="E10:E33">($D10-$C10)</f>
        <v>-57137951</v>
      </c>
      <c r="F10" s="63">
        <v>415275000</v>
      </c>
      <c r="G10" s="64">
        <v>355678556</v>
      </c>
      <c r="H10" s="65">
        <f aca="true" t="shared" si="1" ref="H10:H33">($G10-$F10)</f>
        <v>-59596444</v>
      </c>
      <c r="I10" s="65">
        <v>441984453</v>
      </c>
      <c r="J10" s="30">
        <f aca="true" t="shared" si="2" ref="J10:J33">IF($C10=0,0,($E10/$C10)*100)</f>
        <v>-14.834321890885677</v>
      </c>
      <c r="K10" s="31">
        <f aca="true" t="shared" si="3" ref="K10:K33">IF($F10=0,0,($H10/$F10)*100)</f>
        <v>-14.351079164409125</v>
      </c>
      <c r="L10" s="84">
        <v>-57137951</v>
      </c>
      <c r="M10" s="85">
        <v>-59596444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385174000</v>
      </c>
      <c r="D11" s="67">
        <v>328036049</v>
      </c>
      <c r="E11" s="68">
        <f t="shared" si="0"/>
        <v>-57137951</v>
      </c>
      <c r="F11" s="66">
        <v>415275000</v>
      </c>
      <c r="G11" s="67">
        <v>355678556</v>
      </c>
      <c r="H11" s="68">
        <f t="shared" si="1"/>
        <v>-59596444</v>
      </c>
      <c r="I11" s="68">
        <v>441984453</v>
      </c>
      <c r="J11" s="35">
        <f t="shared" si="2"/>
        <v>-14.834321890885677</v>
      </c>
      <c r="K11" s="36">
        <f t="shared" si="3"/>
        <v>-14.351079164409125</v>
      </c>
      <c r="L11" s="86">
        <v>-57137951</v>
      </c>
      <c r="M11" s="87">
        <v>-59596444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147617690</v>
      </c>
      <c r="D13" s="64">
        <v>141214742</v>
      </c>
      <c r="E13" s="65">
        <f t="shared" si="0"/>
        <v>-6402948</v>
      </c>
      <c r="F13" s="63">
        <v>158276292</v>
      </c>
      <c r="G13" s="64">
        <v>149272704</v>
      </c>
      <c r="H13" s="65">
        <f t="shared" si="1"/>
        <v>-9003588</v>
      </c>
      <c r="I13" s="65">
        <v>158801379</v>
      </c>
      <c r="J13" s="30">
        <f t="shared" si="2"/>
        <v>-4.337520794425113</v>
      </c>
      <c r="K13" s="31">
        <f t="shared" si="3"/>
        <v>-5.688525985938564</v>
      </c>
      <c r="L13" s="84">
        <v>-65145867</v>
      </c>
      <c r="M13" s="85">
        <v>-58940430</v>
      </c>
      <c r="N13" s="32">
        <f t="shared" si="4"/>
        <v>9.828632720476342</v>
      </c>
      <c r="O13" s="31">
        <f t="shared" si="5"/>
        <v>15.275741965235067</v>
      </c>
      <c r="P13" s="6"/>
      <c r="Q13" s="33"/>
    </row>
    <row r="14" spans="1:17" ht="13.5">
      <c r="A14" s="3"/>
      <c r="B14" s="29" t="s">
        <v>21</v>
      </c>
      <c r="C14" s="63">
        <v>1600000</v>
      </c>
      <c r="D14" s="64">
        <v>1700000</v>
      </c>
      <c r="E14" s="65">
        <f t="shared" si="0"/>
        <v>100000</v>
      </c>
      <c r="F14" s="63">
        <v>1700000</v>
      </c>
      <c r="G14" s="64">
        <v>1800000</v>
      </c>
      <c r="H14" s="65">
        <f t="shared" si="1"/>
        <v>100000</v>
      </c>
      <c r="I14" s="65">
        <v>1900000</v>
      </c>
      <c r="J14" s="30">
        <f t="shared" si="2"/>
        <v>6.25</v>
      </c>
      <c r="K14" s="31">
        <f t="shared" si="3"/>
        <v>5.88235294117647</v>
      </c>
      <c r="L14" s="84">
        <v>-65145867</v>
      </c>
      <c r="M14" s="85">
        <v>-58940430</v>
      </c>
      <c r="N14" s="32">
        <f t="shared" si="4"/>
        <v>-0.15350167954630184</v>
      </c>
      <c r="O14" s="31">
        <f t="shared" si="5"/>
        <v>-0.1696628273665462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-65145867</v>
      </c>
      <c r="M15" s="85">
        <v>-58940430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125043774</v>
      </c>
      <c r="D16" s="64">
        <v>95600000</v>
      </c>
      <c r="E16" s="65">
        <f t="shared" si="0"/>
        <v>-29443774</v>
      </c>
      <c r="F16" s="63">
        <v>134828808</v>
      </c>
      <c r="G16" s="64">
        <v>113914247</v>
      </c>
      <c r="H16" s="65">
        <f t="shared" si="1"/>
        <v>-20914561</v>
      </c>
      <c r="I16" s="65">
        <v>123749213</v>
      </c>
      <c r="J16" s="30">
        <f t="shared" si="2"/>
        <v>-23.546773308361598</v>
      </c>
      <c r="K16" s="31">
        <f t="shared" si="3"/>
        <v>-15.511937923533376</v>
      </c>
      <c r="L16" s="84">
        <v>-65145867</v>
      </c>
      <c r="M16" s="85">
        <v>-58940430</v>
      </c>
      <c r="N16" s="32">
        <f t="shared" si="4"/>
        <v>45.19668761181734</v>
      </c>
      <c r="O16" s="31">
        <f t="shared" si="5"/>
        <v>35.484235523901</v>
      </c>
      <c r="P16" s="6"/>
      <c r="Q16" s="33"/>
    </row>
    <row r="17" spans="1:17" ht="13.5">
      <c r="A17" s="3"/>
      <c r="B17" s="29" t="s">
        <v>23</v>
      </c>
      <c r="C17" s="63">
        <v>132078021</v>
      </c>
      <c r="D17" s="64">
        <v>102678876</v>
      </c>
      <c r="E17" s="65">
        <f t="shared" si="0"/>
        <v>-29399145</v>
      </c>
      <c r="F17" s="63">
        <v>142640956</v>
      </c>
      <c r="G17" s="64">
        <v>113518675</v>
      </c>
      <c r="H17" s="65">
        <f t="shared" si="1"/>
        <v>-29122281</v>
      </c>
      <c r="I17" s="65">
        <v>124740036</v>
      </c>
      <c r="J17" s="42">
        <f t="shared" si="2"/>
        <v>-22.25892300430516</v>
      </c>
      <c r="K17" s="31">
        <f t="shared" si="3"/>
        <v>-20.416493142404345</v>
      </c>
      <c r="L17" s="88">
        <v>-65145867</v>
      </c>
      <c r="M17" s="85">
        <v>-58940430</v>
      </c>
      <c r="N17" s="32">
        <f t="shared" si="4"/>
        <v>45.12818134725262</v>
      </c>
      <c r="O17" s="31">
        <f t="shared" si="5"/>
        <v>49.40968533823048</v>
      </c>
      <c r="P17" s="6"/>
      <c r="Q17" s="33"/>
    </row>
    <row r="18" spans="1:17" ht="13.5">
      <c r="A18" s="3"/>
      <c r="B18" s="34" t="s">
        <v>24</v>
      </c>
      <c r="C18" s="66">
        <v>406339485</v>
      </c>
      <c r="D18" s="67">
        <v>341193618</v>
      </c>
      <c r="E18" s="68">
        <f t="shared" si="0"/>
        <v>-65145867</v>
      </c>
      <c r="F18" s="66">
        <v>437446056</v>
      </c>
      <c r="G18" s="67">
        <v>378505626</v>
      </c>
      <c r="H18" s="68">
        <f t="shared" si="1"/>
        <v>-58940430</v>
      </c>
      <c r="I18" s="68">
        <v>409190628</v>
      </c>
      <c r="J18" s="43">
        <f t="shared" si="2"/>
        <v>-16.032374259666152</v>
      </c>
      <c r="K18" s="36">
        <f t="shared" si="3"/>
        <v>-13.473759607973241</v>
      </c>
      <c r="L18" s="89">
        <v>-65145867</v>
      </c>
      <c r="M18" s="87">
        <v>-58940430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-21165485</v>
      </c>
      <c r="D19" s="73">
        <v>-13157569</v>
      </c>
      <c r="E19" s="74">
        <f t="shared" si="0"/>
        <v>8007916</v>
      </c>
      <c r="F19" s="75">
        <v>-22171056</v>
      </c>
      <c r="G19" s="76">
        <v>-22827070</v>
      </c>
      <c r="H19" s="77">
        <f t="shared" si="1"/>
        <v>-656014</v>
      </c>
      <c r="I19" s="77">
        <v>32793825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3019650</v>
      </c>
      <c r="M22" s="85">
        <v>-1997800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5080350</v>
      </c>
      <c r="D23" s="64">
        <v>1180000</v>
      </c>
      <c r="E23" s="65">
        <f t="shared" si="0"/>
        <v>-3900350</v>
      </c>
      <c r="F23" s="63">
        <v>3929800</v>
      </c>
      <c r="G23" s="64">
        <v>810000</v>
      </c>
      <c r="H23" s="65">
        <f t="shared" si="1"/>
        <v>-3119800</v>
      </c>
      <c r="I23" s="65">
        <v>1025000</v>
      </c>
      <c r="J23" s="30">
        <f t="shared" si="2"/>
        <v>-76.77325381125316</v>
      </c>
      <c r="K23" s="31">
        <f t="shared" si="3"/>
        <v>-79.38826403379306</v>
      </c>
      <c r="L23" s="84">
        <v>3019650</v>
      </c>
      <c r="M23" s="85">
        <v>-1997800</v>
      </c>
      <c r="N23" s="32">
        <f t="shared" si="4"/>
        <v>-129.1656317785174</v>
      </c>
      <c r="O23" s="31">
        <f t="shared" si="5"/>
        <v>156.16177795575132</v>
      </c>
      <c r="P23" s="6"/>
      <c r="Q23" s="33"/>
    </row>
    <row r="24" spans="1:17" ht="13.5">
      <c r="A24" s="7"/>
      <c r="B24" s="29" t="s">
        <v>29</v>
      </c>
      <c r="C24" s="63">
        <v>358166000</v>
      </c>
      <c r="D24" s="64">
        <v>365086000</v>
      </c>
      <c r="E24" s="65">
        <f t="shared" si="0"/>
        <v>6920000</v>
      </c>
      <c r="F24" s="63">
        <v>379557000</v>
      </c>
      <c r="G24" s="64">
        <v>380679000</v>
      </c>
      <c r="H24" s="65">
        <f t="shared" si="1"/>
        <v>1122000</v>
      </c>
      <c r="I24" s="65">
        <v>455762000</v>
      </c>
      <c r="J24" s="30">
        <f t="shared" si="2"/>
        <v>1.9320650201303307</v>
      </c>
      <c r="K24" s="31">
        <f t="shared" si="3"/>
        <v>0.29560777432638574</v>
      </c>
      <c r="L24" s="84">
        <v>3019650</v>
      </c>
      <c r="M24" s="85">
        <v>-1997800</v>
      </c>
      <c r="N24" s="32">
        <f t="shared" si="4"/>
        <v>229.1656317785174</v>
      </c>
      <c r="O24" s="31">
        <f t="shared" si="5"/>
        <v>-56.161777955751326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3019650</v>
      </c>
      <c r="M25" s="85">
        <v>-1997800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363246350</v>
      </c>
      <c r="D26" s="67">
        <v>366266000</v>
      </c>
      <c r="E26" s="68">
        <f t="shared" si="0"/>
        <v>3019650</v>
      </c>
      <c r="F26" s="66">
        <v>383486800</v>
      </c>
      <c r="G26" s="67">
        <v>381489000</v>
      </c>
      <c r="H26" s="68">
        <f t="shared" si="1"/>
        <v>-1997800</v>
      </c>
      <c r="I26" s="68">
        <v>456787000</v>
      </c>
      <c r="J26" s="43">
        <f t="shared" si="2"/>
        <v>0.8312953454315508</v>
      </c>
      <c r="K26" s="36">
        <f t="shared" si="3"/>
        <v>-0.520956653527579</v>
      </c>
      <c r="L26" s="89">
        <v>3019650</v>
      </c>
      <c r="M26" s="87">
        <v>-1997800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358166350</v>
      </c>
      <c r="D28" s="64">
        <v>365086000</v>
      </c>
      <c r="E28" s="65">
        <f t="shared" si="0"/>
        <v>6919650</v>
      </c>
      <c r="F28" s="63">
        <v>379556800</v>
      </c>
      <c r="G28" s="64">
        <v>380679000</v>
      </c>
      <c r="H28" s="65">
        <f t="shared" si="1"/>
        <v>1122200</v>
      </c>
      <c r="I28" s="65">
        <v>455762000</v>
      </c>
      <c r="J28" s="30">
        <f t="shared" si="2"/>
        <v>1.931965412161137</v>
      </c>
      <c r="K28" s="31">
        <f t="shared" si="3"/>
        <v>0.29566062312676256</v>
      </c>
      <c r="L28" s="84">
        <v>4609650</v>
      </c>
      <c r="M28" s="85">
        <v>-1367800</v>
      </c>
      <c r="N28" s="32">
        <f t="shared" si="4"/>
        <v>150.11226448862712</v>
      </c>
      <c r="O28" s="31">
        <f t="shared" si="5"/>
        <v>-82.04415850270507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4609650</v>
      </c>
      <c r="M29" s="85">
        <v>-1367800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4609650</v>
      </c>
      <c r="M30" s="85">
        <v>-1367800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4609650</v>
      </c>
      <c r="M31" s="85">
        <v>-1367800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5080000</v>
      </c>
      <c r="D32" s="64">
        <v>2770000</v>
      </c>
      <c r="E32" s="65">
        <f t="shared" si="0"/>
        <v>-2310000</v>
      </c>
      <c r="F32" s="63">
        <v>3930000</v>
      </c>
      <c r="G32" s="64">
        <v>1440000</v>
      </c>
      <c r="H32" s="65">
        <f t="shared" si="1"/>
        <v>-2490000</v>
      </c>
      <c r="I32" s="65">
        <v>1665000</v>
      </c>
      <c r="J32" s="30">
        <f t="shared" si="2"/>
        <v>-45.47244094488189</v>
      </c>
      <c r="K32" s="31">
        <f t="shared" si="3"/>
        <v>-63.358778625954194</v>
      </c>
      <c r="L32" s="84">
        <v>4609650</v>
      </c>
      <c r="M32" s="85">
        <v>-1367800</v>
      </c>
      <c r="N32" s="32">
        <f t="shared" si="4"/>
        <v>-50.112264488627126</v>
      </c>
      <c r="O32" s="31">
        <f t="shared" si="5"/>
        <v>182.04415850270507</v>
      </c>
      <c r="P32" s="6"/>
      <c r="Q32" s="33"/>
    </row>
    <row r="33" spans="1:17" ht="14.25" thickBot="1">
      <c r="A33" s="7"/>
      <c r="B33" s="57" t="s">
        <v>37</v>
      </c>
      <c r="C33" s="81">
        <v>363246350</v>
      </c>
      <c r="D33" s="82">
        <v>367856000</v>
      </c>
      <c r="E33" s="83">
        <f t="shared" si="0"/>
        <v>4609650</v>
      </c>
      <c r="F33" s="81">
        <v>383486800</v>
      </c>
      <c r="G33" s="82">
        <v>382119000</v>
      </c>
      <c r="H33" s="83">
        <f t="shared" si="1"/>
        <v>-1367800</v>
      </c>
      <c r="I33" s="83">
        <v>457427000</v>
      </c>
      <c r="J33" s="58">
        <f t="shared" si="2"/>
        <v>1.2690148159781922</v>
      </c>
      <c r="K33" s="59">
        <f t="shared" si="3"/>
        <v>-0.35667459740465646</v>
      </c>
      <c r="L33" s="96">
        <v>4609650</v>
      </c>
      <c r="M33" s="97">
        <v>-1367800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52046184</v>
      </c>
      <c r="D8" s="64">
        <v>45248101</v>
      </c>
      <c r="E8" s="65">
        <f>($D8-$C8)</f>
        <v>-6798083</v>
      </c>
      <c r="F8" s="63">
        <v>54908724</v>
      </c>
      <c r="G8" s="64">
        <v>47691598</v>
      </c>
      <c r="H8" s="65">
        <f>($G8-$F8)</f>
        <v>-7217126</v>
      </c>
      <c r="I8" s="65">
        <v>50266840</v>
      </c>
      <c r="J8" s="30">
        <f>IF($C8=0,0,($E8/$C8)*100)</f>
        <v>-13.061635796391913</v>
      </c>
      <c r="K8" s="31">
        <f>IF($F8=0,0,($H8/$F8)*100)</f>
        <v>-13.143860345397936</v>
      </c>
      <c r="L8" s="84">
        <v>115298285</v>
      </c>
      <c r="M8" s="85">
        <v>117558634</v>
      </c>
      <c r="N8" s="32">
        <f>IF($L8=0,0,($E8/$L8)*100)</f>
        <v>-5.8960833632521075</v>
      </c>
      <c r="O8" s="31">
        <f>IF($M8=0,0,($H8/$M8)*100)</f>
        <v>-6.139171368731624</v>
      </c>
      <c r="P8" s="6"/>
      <c r="Q8" s="33"/>
    </row>
    <row r="9" spans="1:17" ht="13.5">
      <c r="A9" s="3"/>
      <c r="B9" s="29" t="s">
        <v>16</v>
      </c>
      <c r="C9" s="63">
        <v>43151070</v>
      </c>
      <c r="D9" s="64">
        <v>41537654</v>
      </c>
      <c r="E9" s="65">
        <f>($D9-$C9)</f>
        <v>-1613416</v>
      </c>
      <c r="F9" s="63">
        <v>45524433</v>
      </c>
      <c r="G9" s="64">
        <v>44029913</v>
      </c>
      <c r="H9" s="65">
        <f>($G9-$F9)</f>
        <v>-1494520</v>
      </c>
      <c r="I9" s="65">
        <v>46671708</v>
      </c>
      <c r="J9" s="30">
        <f>IF($C9=0,0,($E9/$C9)*100)</f>
        <v>-3.738994189483598</v>
      </c>
      <c r="K9" s="31">
        <f>IF($F9=0,0,($H9/$F9)*100)</f>
        <v>-3.282896461335389</v>
      </c>
      <c r="L9" s="84">
        <v>115298285</v>
      </c>
      <c r="M9" s="85">
        <v>117558634</v>
      </c>
      <c r="N9" s="32">
        <f>IF($L9=0,0,($E9/$L9)*100)</f>
        <v>-1.3993408488252883</v>
      </c>
      <c r="O9" s="31">
        <f>IF($M9=0,0,($H9/$M9)*100)</f>
        <v>-1.2712975212012076</v>
      </c>
      <c r="P9" s="6"/>
      <c r="Q9" s="33"/>
    </row>
    <row r="10" spans="1:17" ht="13.5">
      <c r="A10" s="3"/>
      <c r="B10" s="29" t="s">
        <v>17</v>
      </c>
      <c r="C10" s="63">
        <v>365382869</v>
      </c>
      <c r="D10" s="64">
        <v>489092653</v>
      </c>
      <c r="E10" s="65">
        <f aca="true" t="shared" si="0" ref="E10:E33">($D10-$C10)</f>
        <v>123709784</v>
      </c>
      <c r="F10" s="63">
        <v>392261423</v>
      </c>
      <c r="G10" s="64">
        <v>518531703</v>
      </c>
      <c r="H10" s="65">
        <f aca="true" t="shared" si="1" ref="H10:H33">($G10-$F10)</f>
        <v>126270280</v>
      </c>
      <c r="I10" s="65">
        <v>555850375</v>
      </c>
      <c r="J10" s="30">
        <f aca="true" t="shared" si="2" ref="J10:J33">IF($C10=0,0,($E10/$C10)*100)</f>
        <v>33.85757639338039</v>
      </c>
      <c r="K10" s="31">
        <f aca="true" t="shared" si="3" ref="K10:K33">IF($F10=0,0,($H10/$F10)*100)</f>
        <v>32.19033853349377</v>
      </c>
      <c r="L10" s="84">
        <v>115298285</v>
      </c>
      <c r="M10" s="85">
        <v>117558634</v>
      </c>
      <c r="N10" s="32">
        <f aca="true" t="shared" si="4" ref="N10:N33">IF($L10=0,0,($E10/$L10)*100)</f>
        <v>107.2954242120774</v>
      </c>
      <c r="O10" s="31">
        <f aca="true" t="shared" si="5" ref="O10:O33">IF($M10=0,0,($H10/$M10)*100)</f>
        <v>107.41046888993284</v>
      </c>
      <c r="P10" s="6"/>
      <c r="Q10" s="33"/>
    </row>
    <row r="11" spans="1:17" ht="13.5">
      <c r="A11" s="7"/>
      <c r="B11" s="34" t="s">
        <v>18</v>
      </c>
      <c r="C11" s="66">
        <v>460580123</v>
      </c>
      <c r="D11" s="67">
        <v>575878408</v>
      </c>
      <c r="E11" s="68">
        <f t="shared" si="0"/>
        <v>115298285</v>
      </c>
      <c r="F11" s="66">
        <v>492694580</v>
      </c>
      <c r="G11" s="67">
        <v>610253214</v>
      </c>
      <c r="H11" s="68">
        <f t="shared" si="1"/>
        <v>117558634</v>
      </c>
      <c r="I11" s="68">
        <v>652788923</v>
      </c>
      <c r="J11" s="35">
        <f t="shared" si="2"/>
        <v>25.033274178008764</v>
      </c>
      <c r="K11" s="36">
        <f t="shared" si="3"/>
        <v>23.860346505131027</v>
      </c>
      <c r="L11" s="86">
        <v>115298285</v>
      </c>
      <c r="M11" s="87">
        <v>117558634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142532544</v>
      </c>
      <c r="D13" s="64">
        <v>159152127</v>
      </c>
      <c r="E13" s="65">
        <f t="shared" si="0"/>
        <v>16619583</v>
      </c>
      <c r="F13" s="63">
        <v>150941966</v>
      </c>
      <c r="G13" s="64">
        <v>169483542</v>
      </c>
      <c r="H13" s="65">
        <f t="shared" si="1"/>
        <v>18541576</v>
      </c>
      <c r="I13" s="65">
        <v>180946472</v>
      </c>
      <c r="J13" s="30">
        <f t="shared" si="2"/>
        <v>11.660202318426311</v>
      </c>
      <c r="K13" s="31">
        <f t="shared" si="3"/>
        <v>12.2839104931229</v>
      </c>
      <c r="L13" s="84">
        <v>-33935126</v>
      </c>
      <c r="M13" s="85">
        <v>-36918787</v>
      </c>
      <c r="N13" s="32">
        <f t="shared" si="4"/>
        <v>-48.974572836417344</v>
      </c>
      <c r="O13" s="31">
        <f t="shared" si="5"/>
        <v>-50.222603467443285</v>
      </c>
      <c r="P13" s="6"/>
      <c r="Q13" s="33"/>
    </row>
    <row r="14" spans="1:17" ht="13.5">
      <c r="A14" s="3"/>
      <c r="B14" s="29" t="s">
        <v>21</v>
      </c>
      <c r="C14" s="63">
        <v>42868067</v>
      </c>
      <c r="D14" s="64">
        <v>0</v>
      </c>
      <c r="E14" s="65">
        <f t="shared" si="0"/>
        <v>-42868067</v>
      </c>
      <c r="F14" s="63">
        <v>45225811</v>
      </c>
      <c r="G14" s="64">
        <v>0</v>
      </c>
      <c r="H14" s="65">
        <f t="shared" si="1"/>
        <v>-45225811</v>
      </c>
      <c r="I14" s="65">
        <v>0</v>
      </c>
      <c r="J14" s="30">
        <f t="shared" si="2"/>
        <v>-100</v>
      </c>
      <c r="K14" s="31">
        <f t="shared" si="3"/>
        <v>-100</v>
      </c>
      <c r="L14" s="84">
        <v>-33935126</v>
      </c>
      <c r="M14" s="85">
        <v>-36918787</v>
      </c>
      <c r="N14" s="32">
        <f t="shared" si="4"/>
        <v>126.32358282683258</v>
      </c>
      <c r="O14" s="31">
        <f t="shared" si="5"/>
        <v>122.5008042653189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-33935126</v>
      </c>
      <c r="M15" s="85">
        <v>-36918787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27121761</v>
      </c>
      <c r="D16" s="64">
        <v>37590296</v>
      </c>
      <c r="E16" s="65">
        <f t="shared" si="0"/>
        <v>10468535</v>
      </c>
      <c r="F16" s="63">
        <v>28613458</v>
      </c>
      <c r="G16" s="64">
        <v>39845714</v>
      </c>
      <c r="H16" s="65">
        <f t="shared" si="1"/>
        <v>11232256</v>
      </c>
      <c r="I16" s="65">
        <v>42236457</v>
      </c>
      <c r="J16" s="30">
        <f t="shared" si="2"/>
        <v>38.598286446075534</v>
      </c>
      <c r="K16" s="31">
        <f t="shared" si="3"/>
        <v>39.25515049596592</v>
      </c>
      <c r="L16" s="84">
        <v>-33935126</v>
      </c>
      <c r="M16" s="85">
        <v>-36918787</v>
      </c>
      <c r="N16" s="32">
        <f t="shared" si="4"/>
        <v>-30.848669900326875</v>
      </c>
      <c r="O16" s="31">
        <f t="shared" si="5"/>
        <v>-30.424228184961766</v>
      </c>
      <c r="P16" s="6"/>
      <c r="Q16" s="33"/>
    </row>
    <row r="17" spans="1:17" ht="13.5">
      <c r="A17" s="3"/>
      <c r="B17" s="29" t="s">
        <v>23</v>
      </c>
      <c r="C17" s="63">
        <v>290190224</v>
      </c>
      <c r="D17" s="64">
        <v>272035047</v>
      </c>
      <c r="E17" s="65">
        <f t="shared" si="0"/>
        <v>-18155177</v>
      </c>
      <c r="F17" s="63">
        <v>306234813</v>
      </c>
      <c r="G17" s="64">
        <v>284768005</v>
      </c>
      <c r="H17" s="65">
        <f t="shared" si="1"/>
        <v>-21466808</v>
      </c>
      <c r="I17" s="65">
        <v>300999668</v>
      </c>
      <c r="J17" s="42">
        <f t="shared" si="2"/>
        <v>-6.256302073084309</v>
      </c>
      <c r="K17" s="31">
        <f t="shared" si="3"/>
        <v>-7.009917582427182</v>
      </c>
      <c r="L17" s="88">
        <v>-33935126</v>
      </c>
      <c r="M17" s="85">
        <v>-36918787</v>
      </c>
      <c r="N17" s="32">
        <f t="shared" si="4"/>
        <v>53.499659909911635</v>
      </c>
      <c r="O17" s="31">
        <f t="shared" si="5"/>
        <v>58.14602738708615</v>
      </c>
      <c r="P17" s="6"/>
      <c r="Q17" s="33"/>
    </row>
    <row r="18" spans="1:17" ht="13.5">
      <c r="A18" s="3"/>
      <c r="B18" s="34" t="s">
        <v>24</v>
      </c>
      <c r="C18" s="66">
        <v>502712596</v>
      </c>
      <c r="D18" s="67">
        <v>468777470</v>
      </c>
      <c r="E18" s="68">
        <f t="shared" si="0"/>
        <v>-33935126</v>
      </c>
      <c r="F18" s="66">
        <v>531016048</v>
      </c>
      <c r="G18" s="67">
        <v>494097261</v>
      </c>
      <c r="H18" s="68">
        <f t="shared" si="1"/>
        <v>-36918787</v>
      </c>
      <c r="I18" s="68">
        <v>524182597</v>
      </c>
      <c r="J18" s="43">
        <f t="shared" si="2"/>
        <v>-6.750402967822194</v>
      </c>
      <c r="K18" s="36">
        <f t="shared" si="3"/>
        <v>-6.9524804643945535</v>
      </c>
      <c r="L18" s="89">
        <v>-33935126</v>
      </c>
      <c r="M18" s="87">
        <v>-36918787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-42132473</v>
      </c>
      <c r="D19" s="73">
        <v>107100938</v>
      </c>
      <c r="E19" s="74">
        <f t="shared" si="0"/>
        <v>149233411</v>
      </c>
      <c r="F19" s="75">
        <v>-38321468</v>
      </c>
      <c r="G19" s="76">
        <v>116155953</v>
      </c>
      <c r="H19" s="77">
        <f t="shared" si="1"/>
        <v>154477421</v>
      </c>
      <c r="I19" s="77">
        <v>128606326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-194780000</v>
      </c>
      <c r="M22" s="85">
        <v>-205806000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-194780000</v>
      </c>
      <c r="M23" s="85">
        <v>-205806000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194780000</v>
      </c>
      <c r="D24" s="64">
        <v>0</v>
      </c>
      <c r="E24" s="65">
        <f t="shared" si="0"/>
        <v>-194780000</v>
      </c>
      <c r="F24" s="63">
        <v>205806000</v>
      </c>
      <c r="G24" s="64">
        <v>0</v>
      </c>
      <c r="H24" s="65">
        <f t="shared" si="1"/>
        <v>-205806000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-194780000</v>
      </c>
      <c r="M24" s="85">
        <v>-205806000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-194780000</v>
      </c>
      <c r="M25" s="85">
        <v>-205806000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194780000</v>
      </c>
      <c r="D26" s="67">
        <v>0</v>
      </c>
      <c r="E26" s="68">
        <f t="shared" si="0"/>
        <v>-194780000</v>
      </c>
      <c r="F26" s="66">
        <v>205806000</v>
      </c>
      <c r="G26" s="67">
        <v>0</v>
      </c>
      <c r="H26" s="68">
        <f t="shared" si="1"/>
        <v>-205806000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-194780000</v>
      </c>
      <c r="M26" s="87">
        <v>-205806000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137000000</v>
      </c>
      <c r="D28" s="64">
        <v>26000000</v>
      </c>
      <c r="E28" s="65">
        <f t="shared" si="0"/>
        <v>-111000000</v>
      </c>
      <c r="F28" s="63">
        <v>152000000</v>
      </c>
      <c r="G28" s="64">
        <v>10000000</v>
      </c>
      <c r="H28" s="65">
        <f t="shared" si="1"/>
        <v>-142000000</v>
      </c>
      <c r="I28" s="65">
        <v>10000000</v>
      </c>
      <c r="J28" s="30">
        <f t="shared" si="2"/>
        <v>-81.02189781021897</v>
      </c>
      <c r="K28" s="31">
        <f t="shared" si="3"/>
        <v>-93.42105263157895</v>
      </c>
      <c r="L28" s="84">
        <v>4861000</v>
      </c>
      <c r="M28" s="85">
        <v>-76600000</v>
      </c>
      <c r="N28" s="32">
        <f t="shared" si="4"/>
        <v>-2283.480765274635</v>
      </c>
      <c r="O28" s="31">
        <f t="shared" si="5"/>
        <v>185.37859007832898</v>
      </c>
      <c r="P28" s="6"/>
      <c r="Q28" s="33"/>
    </row>
    <row r="29" spans="1:17" ht="13.5">
      <c r="A29" s="7"/>
      <c r="B29" s="29" t="s">
        <v>33</v>
      </c>
      <c r="C29" s="63">
        <v>18500000</v>
      </c>
      <c r="D29" s="64">
        <v>18500000</v>
      </c>
      <c r="E29" s="65">
        <f t="shared" si="0"/>
        <v>0</v>
      </c>
      <c r="F29" s="63">
        <v>4806000</v>
      </c>
      <c r="G29" s="64">
        <v>18000000</v>
      </c>
      <c r="H29" s="65">
        <f t="shared" si="1"/>
        <v>13194000</v>
      </c>
      <c r="I29" s="65">
        <v>0</v>
      </c>
      <c r="J29" s="30">
        <f t="shared" si="2"/>
        <v>0</v>
      </c>
      <c r="K29" s="31">
        <f t="shared" si="3"/>
        <v>274.5318352059925</v>
      </c>
      <c r="L29" s="84">
        <v>4861000</v>
      </c>
      <c r="M29" s="85">
        <v>-76600000</v>
      </c>
      <c r="N29" s="32">
        <f t="shared" si="4"/>
        <v>0</v>
      </c>
      <c r="O29" s="31">
        <f t="shared" si="5"/>
        <v>-17.224543080939945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4861000</v>
      </c>
      <c r="M30" s="85">
        <v>-76600000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26352267</v>
      </c>
      <c r="D31" s="64">
        <v>7000000</v>
      </c>
      <c r="E31" s="65">
        <f t="shared" si="0"/>
        <v>-19352267</v>
      </c>
      <c r="F31" s="63">
        <v>49000000</v>
      </c>
      <c r="G31" s="64">
        <v>0</v>
      </c>
      <c r="H31" s="65">
        <f t="shared" si="1"/>
        <v>-49000000</v>
      </c>
      <c r="I31" s="65">
        <v>15000000</v>
      </c>
      <c r="J31" s="30">
        <f t="shared" si="2"/>
        <v>-73.43682044508732</v>
      </c>
      <c r="K31" s="31">
        <f t="shared" si="3"/>
        <v>-100</v>
      </c>
      <c r="L31" s="84">
        <v>4861000</v>
      </c>
      <c r="M31" s="85">
        <v>-76600000</v>
      </c>
      <c r="N31" s="32">
        <f t="shared" si="4"/>
        <v>-398.1128780086402</v>
      </c>
      <c r="O31" s="31">
        <f t="shared" si="5"/>
        <v>63.9686684073107</v>
      </c>
      <c r="P31" s="6"/>
      <c r="Q31" s="33"/>
    </row>
    <row r="32" spans="1:17" ht="13.5">
      <c r="A32" s="7"/>
      <c r="B32" s="29" t="s">
        <v>36</v>
      </c>
      <c r="C32" s="63">
        <v>12927733</v>
      </c>
      <c r="D32" s="64">
        <v>148141000</v>
      </c>
      <c r="E32" s="65">
        <f t="shared" si="0"/>
        <v>135213267</v>
      </c>
      <c r="F32" s="63">
        <v>0</v>
      </c>
      <c r="G32" s="64">
        <v>101206000</v>
      </c>
      <c r="H32" s="65">
        <f t="shared" si="1"/>
        <v>101206000</v>
      </c>
      <c r="I32" s="65">
        <v>83279100</v>
      </c>
      <c r="J32" s="30">
        <f t="shared" si="2"/>
        <v>1045.9163025721525</v>
      </c>
      <c r="K32" s="31">
        <f t="shared" si="3"/>
        <v>0</v>
      </c>
      <c r="L32" s="84">
        <v>4861000</v>
      </c>
      <c r="M32" s="85">
        <v>-76600000</v>
      </c>
      <c r="N32" s="32">
        <f t="shared" si="4"/>
        <v>2781.593643283275</v>
      </c>
      <c r="O32" s="31">
        <f t="shared" si="5"/>
        <v>-132.12271540469973</v>
      </c>
      <c r="P32" s="6"/>
      <c r="Q32" s="33"/>
    </row>
    <row r="33" spans="1:17" ht="14.25" thickBot="1">
      <c r="A33" s="7"/>
      <c r="B33" s="57" t="s">
        <v>37</v>
      </c>
      <c r="C33" s="81">
        <v>194780000</v>
      </c>
      <c r="D33" s="82">
        <v>199641000</v>
      </c>
      <c r="E33" s="83">
        <f t="shared" si="0"/>
        <v>4861000</v>
      </c>
      <c r="F33" s="81">
        <v>205806000</v>
      </c>
      <c r="G33" s="82">
        <v>129206000</v>
      </c>
      <c r="H33" s="83">
        <f t="shared" si="1"/>
        <v>-76600000</v>
      </c>
      <c r="I33" s="83">
        <v>108279100</v>
      </c>
      <c r="J33" s="58">
        <f t="shared" si="2"/>
        <v>2.4956361022692266</v>
      </c>
      <c r="K33" s="59">
        <f t="shared" si="3"/>
        <v>-37.21951740959933</v>
      </c>
      <c r="L33" s="96">
        <v>4861000</v>
      </c>
      <c r="M33" s="97">
        <v>-76600000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438874765</v>
      </c>
      <c r="D8" s="64">
        <v>400836191</v>
      </c>
      <c r="E8" s="65">
        <f>($D8-$C8)</f>
        <v>-38038574</v>
      </c>
      <c r="F8" s="63">
        <v>465519853</v>
      </c>
      <c r="G8" s="64">
        <v>423622404</v>
      </c>
      <c r="H8" s="65">
        <f>($G8-$F8)</f>
        <v>-41897449</v>
      </c>
      <c r="I8" s="65">
        <v>452154519</v>
      </c>
      <c r="J8" s="30">
        <f>IF($C8=0,0,($E8/$C8)*100)</f>
        <v>-8.667295783114803</v>
      </c>
      <c r="K8" s="31">
        <f>IF($F8=0,0,($H8/$F8)*100)</f>
        <v>-9.000142256016737</v>
      </c>
      <c r="L8" s="84">
        <v>-162308257</v>
      </c>
      <c r="M8" s="85">
        <v>-124420464</v>
      </c>
      <c r="N8" s="32">
        <f>IF($L8=0,0,($E8/$L8)*100)</f>
        <v>23.43600670913495</v>
      </c>
      <c r="O8" s="31">
        <f>IF($M8=0,0,($H8/$M8)*100)</f>
        <v>33.674081942018795</v>
      </c>
      <c r="P8" s="6"/>
      <c r="Q8" s="33"/>
    </row>
    <row r="9" spans="1:17" ht="13.5">
      <c r="A9" s="3"/>
      <c r="B9" s="29" t="s">
        <v>16</v>
      </c>
      <c r="C9" s="63">
        <v>1795588755</v>
      </c>
      <c r="D9" s="64">
        <v>1776499335</v>
      </c>
      <c r="E9" s="65">
        <f>($D9-$C9)</f>
        <v>-19089420</v>
      </c>
      <c r="F9" s="63">
        <v>1903333809</v>
      </c>
      <c r="G9" s="64">
        <v>1924055682</v>
      </c>
      <c r="H9" s="65">
        <f>($G9-$F9)</f>
        <v>20721873</v>
      </c>
      <c r="I9" s="65">
        <v>2185923016</v>
      </c>
      <c r="J9" s="30">
        <f>IF($C9=0,0,($E9/$C9)*100)</f>
        <v>-1.0631287340624942</v>
      </c>
      <c r="K9" s="31">
        <f>IF($F9=0,0,($H9/$F9)*100)</f>
        <v>1.0887145965681735</v>
      </c>
      <c r="L9" s="84">
        <v>-162308257</v>
      </c>
      <c r="M9" s="85">
        <v>-124420464</v>
      </c>
      <c r="N9" s="32">
        <f>IF($L9=0,0,($E9/$L9)*100)</f>
        <v>11.76121310944766</v>
      </c>
      <c r="O9" s="31">
        <f>IF($M9=0,0,($H9/$M9)*100)</f>
        <v>-16.65471445276076</v>
      </c>
      <c r="P9" s="6"/>
      <c r="Q9" s="33"/>
    </row>
    <row r="10" spans="1:17" ht="13.5">
      <c r="A10" s="3"/>
      <c r="B10" s="29" t="s">
        <v>17</v>
      </c>
      <c r="C10" s="63">
        <v>650026125</v>
      </c>
      <c r="D10" s="64">
        <v>544845862</v>
      </c>
      <c r="E10" s="65">
        <f aca="true" t="shared" si="0" ref="E10:E33">($D10-$C10)</f>
        <v>-105180263</v>
      </c>
      <c r="F10" s="63">
        <v>699270487</v>
      </c>
      <c r="G10" s="64">
        <v>596025599</v>
      </c>
      <c r="H10" s="65">
        <f aca="true" t="shared" si="1" ref="H10:H33">($G10-$F10)</f>
        <v>-103244888</v>
      </c>
      <c r="I10" s="65">
        <v>640471099</v>
      </c>
      <c r="J10" s="30">
        <f aca="true" t="shared" si="2" ref="J10:J33">IF($C10=0,0,($E10/$C10)*100)</f>
        <v>-16.18092857421692</v>
      </c>
      <c r="K10" s="31">
        <f aca="true" t="shared" si="3" ref="K10:K33">IF($F10=0,0,($H10/$F10)*100)</f>
        <v>-14.764656870181911</v>
      </c>
      <c r="L10" s="84">
        <v>-162308257</v>
      </c>
      <c r="M10" s="85">
        <v>-124420464</v>
      </c>
      <c r="N10" s="32">
        <f aca="true" t="shared" si="4" ref="N10:N33">IF($L10=0,0,($E10/$L10)*100)</f>
        <v>64.80278018141739</v>
      </c>
      <c r="O10" s="31">
        <f aca="true" t="shared" si="5" ref="O10:O33">IF($M10=0,0,($H10/$M10)*100)</f>
        <v>82.98063251074196</v>
      </c>
      <c r="P10" s="6"/>
      <c r="Q10" s="33"/>
    </row>
    <row r="11" spans="1:17" ht="13.5">
      <c r="A11" s="7"/>
      <c r="B11" s="34" t="s">
        <v>18</v>
      </c>
      <c r="C11" s="66">
        <v>2884489645</v>
      </c>
      <c r="D11" s="67">
        <v>2722181388</v>
      </c>
      <c r="E11" s="68">
        <f t="shared" si="0"/>
        <v>-162308257</v>
      </c>
      <c r="F11" s="66">
        <v>3068124149</v>
      </c>
      <c r="G11" s="67">
        <v>2943703685</v>
      </c>
      <c r="H11" s="68">
        <f t="shared" si="1"/>
        <v>-124420464</v>
      </c>
      <c r="I11" s="68">
        <v>3278548634</v>
      </c>
      <c r="J11" s="35">
        <f t="shared" si="2"/>
        <v>-5.62693151911107</v>
      </c>
      <c r="K11" s="36">
        <f t="shared" si="3"/>
        <v>-4.055261715551915</v>
      </c>
      <c r="L11" s="86">
        <v>-162308257</v>
      </c>
      <c r="M11" s="87">
        <v>-124420464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688261733</v>
      </c>
      <c r="D13" s="64">
        <v>663853438</v>
      </c>
      <c r="E13" s="65">
        <f t="shared" si="0"/>
        <v>-24408295</v>
      </c>
      <c r="F13" s="63">
        <v>726761866</v>
      </c>
      <c r="G13" s="64">
        <v>734094243</v>
      </c>
      <c r="H13" s="65">
        <f t="shared" si="1"/>
        <v>7332377</v>
      </c>
      <c r="I13" s="65">
        <v>777800381</v>
      </c>
      <c r="J13" s="30">
        <f t="shared" si="2"/>
        <v>-3.546368166309197</v>
      </c>
      <c r="K13" s="31">
        <f t="shared" si="3"/>
        <v>1.008910530812028</v>
      </c>
      <c r="L13" s="84">
        <v>74050389</v>
      </c>
      <c r="M13" s="85">
        <v>11289088</v>
      </c>
      <c r="N13" s="32">
        <f t="shared" si="4"/>
        <v>-32.96173771619215</v>
      </c>
      <c r="O13" s="31">
        <f t="shared" si="5"/>
        <v>64.95101287189895</v>
      </c>
      <c r="P13" s="6"/>
      <c r="Q13" s="33"/>
    </row>
    <row r="14" spans="1:17" ht="13.5">
      <c r="A14" s="3"/>
      <c r="B14" s="29" t="s">
        <v>21</v>
      </c>
      <c r="C14" s="63">
        <v>506470140</v>
      </c>
      <c r="D14" s="64">
        <v>530000000</v>
      </c>
      <c r="E14" s="65">
        <f t="shared" si="0"/>
        <v>23529860</v>
      </c>
      <c r="F14" s="63">
        <v>535349264</v>
      </c>
      <c r="G14" s="64">
        <v>470000000</v>
      </c>
      <c r="H14" s="65">
        <f t="shared" si="1"/>
        <v>-65349264</v>
      </c>
      <c r="I14" s="65">
        <v>455000000</v>
      </c>
      <c r="J14" s="30">
        <f t="shared" si="2"/>
        <v>4.645853356725038</v>
      </c>
      <c r="K14" s="31">
        <f t="shared" si="3"/>
        <v>-12.206846706340107</v>
      </c>
      <c r="L14" s="84">
        <v>74050389</v>
      </c>
      <c r="M14" s="85">
        <v>11289088</v>
      </c>
      <c r="N14" s="32">
        <f t="shared" si="4"/>
        <v>31.77547115923996</v>
      </c>
      <c r="O14" s="31">
        <f t="shared" si="5"/>
        <v>-578.8710655812056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74050389</v>
      </c>
      <c r="M15" s="85">
        <v>11289088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947905487</v>
      </c>
      <c r="D16" s="64">
        <v>899216000</v>
      </c>
      <c r="E16" s="65">
        <f t="shared" si="0"/>
        <v>-48689487</v>
      </c>
      <c r="F16" s="63">
        <v>1004548279</v>
      </c>
      <c r="G16" s="64">
        <v>940266000</v>
      </c>
      <c r="H16" s="65">
        <f t="shared" si="1"/>
        <v>-64282279</v>
      </c>
      <c r="I16" s="65">
        <v>985509840</v>
      </c>
      <c r="J16" s="30">
        <f t="shared" si="2"/>
        <v>-5.136533933788696</v>
      </c>
      <c r="K16" s="31">
        <f t="shared" si="3"/>
        <v>-6.399122903678779</v>
      </c>
      <c r="L16" s="84">
        <v>74050389</v>
      </c>
      <c r="M16" s="85">
        <v>11289088</v>
      </c>
      <c r="N16" s="32">
        <f t="shared" si="4"/>
        <v>-65.75183149949422</v>
      </c>
      <c r="O16" s="31">
        <f t="shared" si="5"/>
        <v>-569.4195935048075</v>
      </c>
      <c r="P16" s="6"/>
      <c r="Q16" s="33"/>
    </row>
    <row r="17" spans="1:17" ht="13.5">
      <c r="A17" s="3"/>
      <c r="B17" s="29" t="s">
        <v>23</v>
      </c>
      <c r="C17" s="63">
        <v>1000524074</v>
      </c>
      <c r="D17" s="64">
        <v>1124142385</v>
      </c>
      <c r="E17" s="65">
        <f t="shared" si="0"/>
        <v>123618311</v>
      </c>
      <c r="F17" s="63">
        <v>1035304637</v>
      </c>
      <c r="G17" s="64">
        <v>1168892891</v>
      </c>
      <c r="H17" s="65">
        <f t="shared" si="1"/>
        <v>133588254</v>
      </c>
      <c r="I17" s="65">
        <v>1215660581</v>
      </c>
      <c r="J17" s="42">
        <f t="shared" si="2"/>
        <v>12.355355979170572</v>
      </c>
      <c r="K17" s="31">
        <f t="shared" si="3"/>
        <v>12.903279790873764</v>
      </c>
      <c r="L17" s="88">
        <v>74050389</v>
      </c>
      <c r="M17" s="85">
        <v>11289088</v>
      </c>
      <c r="N17" s="32">
        <f t="shared" si="4"/>
        <v>166.9380980564464</v>
      </c>
      <c r="O17" s="31">
        <f t="shared" si="5"/>
        <v>1183.339646214114</v>
      </c>
      <c r="P17" s="6"/>
      <c r="Q17" s="33"/>
    </row>
    <row r="18" spans="1:17" ht="13.5">
      <c r="A18" s="3"/>
      <c r="B18" s="34" t="s">
        <v>24</v>
      </c>
      <c r="C18" s="66">
        <v>3143161434</v>
      </c>
      <c r="D18" s="67">
        <v>3217211823</v>
      </c>
      <c r="E18" s="68">
        <f t="shared" si="0"/>
        <v>74050389</v>
      </c>
      <c r="F18" s="66">
        <v>3301964046</v>
      </c>
      <c r="G18" s="67">
        <v>3313253134</v>
      </c>
      <c r="H18" s="68">
        <f t="shared" si="1"/>
        <v>11289088</v>
      </c>
      <c r="I18" s="68">
        <v>3433970802</v>
      </c>
      <c r="J18" s="43">
        <f t="shared" si="2"/>
        <v>2.3559206408868145</v>
      </c>
      <c r="K18" s="36">
        <f t="shared" si="3"/>
        <v>0.3418900945840281</v>
      </c>
      <c r="L18" s="89">
        <v>74050389</v>
      </c>
      <c r="M18" s="87">
        <v>11289088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-258671789</v>
      </c>
      <c r="D19" s="73">
        <v>-495030435</v>
      </c>
      <c r="E19" s="74">
        <f t="shared" si="0"/>
        <v>-236358646</v>
      </c>
      <c r="F19" s="75">
        <v>-233839897</v>
      </c>
      <c r="G19" s="76">
        <v>-369549449</v>
      </c>
      <c r="H19" s="77">
        <f t="shared" si="1"/>
        <v>-135709552</v>
      </c>
      <c r="I19" s="77">
        <v>-155422168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-10958001</v>
      </c>
      <c r="M22" s="85">
        <v>-158075938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10000000</v>
      </c>
      <c r="D23" s="64">
        <v>21000000</v>
      </c>
      <c r="E23" s="65">
        <f t="shared" si="0"/>
        <v>11000000</v>
      </c>
      <c r="F23" s="63">
        <v>10000000</v>
      </c>
      <c r="G23" s="64">
        <v>8432000</v>
      </c>
      <c r="H23" s="65">
        <f t="shared" si="1"/>
        <v>-1568000</v>
      </c>
      <c r="I23" s="65">
        <v>8887328</v>
      </c>
      <c r="J23" s="30">
        <f t="shared" si="2"/>
        <v>110.00000000000001</v>
      </c>
      <c r="K23" s="31">
        <f t="shared" si="3"/>
        <v>-15.68</v>
      </c>
      <c r="L23" s="84">
        <v>-10958001</v>
      </c>
      <c r="M23" s="85">
        <v>-158075938</v>
      </c>
      <c r="N23" s="32">
        <f t="shared" si="4"/>
        <v>-100.38327246000433</v>
      </c>
      <c r="O23" s="31">
        <f t="shared" si="5"/>
        <v>0.9919283224496823</v>
      </c>
      <c r="P23" s="6"/>
      <c r="Q23" s="33"/>
    </row>
    <row r="24" spans="1:17" ht="13.5">
      <c r="A24" s="7"/>
      <c r="B24" s="29" t="s">
        <v>29</v>
      </c>
      <c r="C24" s="63">
        <v>165072550</v>
      </c>
      <c r="D24" s="64">
        <v>143114549</v>
      </c>
      <c r="E24" s="65">
        <f t="shared" si="0"/>
        <v>-21958001</v>
      </c>
      <c r="F24" s="63">
        <v>156507938</v>
      </c>
      <c r="G24" s="64">
        <v>0</v>
      </c>
      <c r="H24" s="65">
        <f t="shared" si="1"/>
        <v>-156507938</v>
      </c>
      <c r="I24" s="65">
        <v>0</v>
      </c>
      <c r="J24" s="30">
        <f t="shared" si="2"/>
        <v>-13.302030531423911</v>
      </c>
      <c r="K24" s="31">
        <f t="shared" si="3"/>
        <v>-100</v>
      </c>
      <c r="L24" s="84">
        <v>-10958001</v>
      </c>
      <c r="M24" s="85">
        <v>-158075938</v>
      </c>
      <c r="N24" s="32">
        <f t="shared" si="4"/>
        <v>200.38327246000435</v>
      </c>
      <c r="O24" s="31">
        <f t="shared" si="5"/>
        <v>99.00807167755032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-10958001</v>
      </c>
      <c r="M25" s="85">
        <v>-158075938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175072550</v>
      </c>
      <c r="D26" s="67">
        <v>164114549</v>
      </c>
      <c r="E26" s="68">
        <f t="shared" si="0"/>
        <v>-10958001</v>
      </c>
      <c r="F26" s="66">
        <v>166507938</v>
      </c>
      <c r="G26" s="67">
        <v>8432000</v>
      </c>
      <c r="H26" s="68">
        <f t="shared" si="1"/>
        <v>-158075938</v>
      </c>
      <c r="I26" s="68">
        <v>8887328</v>
      </c>
      <c r="J26" s="43">
        <f t="shared" si="2"/>
        <v>-6.259120004820859</v>
      </c>
      <c r="K26" s="36">
        <f t="shared" si="3"/>
        <v>-94.93597716644597</v>
      </c>
      <c r="L26" s="89">
        <v>-10958001</v>
      </c>
      <c r="M26" s="87">
        <v>-158075938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76272990</v>
      </c>
      <c r="D28" s="64">
        <v>44411368</v>
      </c>
      <c r="E28" s="65">
        <f t="shared" si="0"/>
        <v>-31861622</v>
      </c>
      <c r="F28" s="63">
        <v>54032587</v>
      </c>
      <c r="G28" s="64">
        <v>0</v>
      </c>
      <c r="H28" s="65">
        <f t="shared" si="1"/>
        <v>-54032587</v>
      </c>
      <c r="I28" s="65">
        <v>0</v>
      </c>
      <c r="J28" s="30">
        <f t="shared" si="2"/>
        <v>-41.77313882673276</v>
      </c>
      <c r="K28" s="31">
        <f t="shared" si="3"/>
        <v>-100</v>
      </c>
      <c r="L28" s="84">
        <v>-10958001</v>
      </c>
      <c r="M28" s="85">
        <v>-158075938</v>
      </c>
      <c r="N28" s="32">
        <f t="shared" si="4"/>
        <v>290.76126202215164</v>
      </c>
      <c r="O28" s="31">
        <f t="shared" si="5"/>
        <v>34.18141159472354</v>
      </c>
      <c r="P28" s="6"/>
      <c r="Q28" s="33"/>
    </row>
    <row r="29" spans="1:17" ht="13.5">
      <c r="A29" s="7"/>
      <c r="B29" s="29" t="s">
        <v>33</v>
      </c>
      <c r="C29" s="63">
        <v>46785551</v>
      </c>
      <c r="D29" s="64">
        <v>14313627</v>
      </c>
      <c r="E29" s="65">
        <f t="shared" si="0"/>
        <v>-32471924</v>
      </c>
      <c r="F29" s="63">
        <v>40150123</v>
      </c>
      <c r="G29" s="64">
        <v>0</v>
      </c>
      <c r="H29" s="65">
        <f t="shared" si="1"/>
        <v>-40150123</v>
      </c>
      <c r="I29" s="65">
        <v>0</v>
      </c>
      <c r="J29" s="30">
        <f t="shared" si="2"/>
        <v>-69.40588131579342</v>
      </c>
      <c r="K29" s="31">
        <f t="shared" si="3"/>
        <v>-100</v>
      </c>
      <c r="L29" s="84">
        <v>-10958001</v>
      </c>
      <c r="M29" s="85">
        <v>-158075938</v>
      </c>
      <c r="N29" s="32">
        <f t="shared" si="4"/>
        <v>296.3307267447776</v>
      </c>
      <c r="O29" s="31">
        <f t="shared" si="5"/>
        <v>25.39926285302194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-10958001</v>
      </c>
      <c r="M30" s="85">
        <v>-158075938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13417347</v>
      </c>
      <c r="D31" s="64">
        <v>46412077</v>
      </c>
      <c r="E31" s="65">
        <f t="shared" si="0"/>
        <v>32994730</v>
      </c>
      <c r="F31" s="63">
        <v>27348631</v>
      </c>
      <c r="G31" s="64">
        <v>0</v>
      </c>
      <c r="H31" s="65">
        <f t="shared" si="1"/>
        <v>-27348631</v>
      </c>
      <c r="I31" s="65">
        <v>0</v>
      </c>
      <c r="J31" s="30">
        <f t="shared" si="2"/>
        <v>245.9109837436566</v>
      </c>
      <c r="K31" s="31">
        <f t="shared" si="3"/>
        <v>-100</v>
      </c>
      <c r="L31" s="84">
        <v>-10958001</v>
      </c>
      <c r="M31" s="85">
        <v>-158075938</v>
      </c>
      <c r="N31" s="32">
        <f t="shared" si="4"/>
        <v>-301.1017246667526</v>
      </c>
      <c r="O31" s="31">
        <f t="shared" si="5"/>
        <v>17.300944942044246</v>
      </c>
      <c r="P31" s="6"/>
      <c r="Q31" s="33"/>
    </row>
    <row r="32" spans="1:17" ht="13.5">
      <c r="A32" s="7"/>
      <c r="B32" s="29" t="s">
        <v>36</v>
      </c>
      <c r="C32" s="63">
        <v>38596662</v>
      </c>
      <c r="D32" s="64">
        <v>58977477</v>
      </c>
      <c r="E32" s="65">
        <f t="shared" si="0"/>
        <v>20380815</v>
      </c>
      <c r="F32" s="63">
        <v>44976597</v>
      </c>
      <c r="G32" s="64">
        <v>8432000</v>
      </c>
      <c r="H32" s="65">
        <f t="shared" si="1"/>
        <v>-36544597</v>
      </c>
      <c r="I32" s="65">
        <v>8887328</v>
      </c>
      <c r="J32" s="30">
        <f t="shared" si="2"/>
        <v>52.804605227260325</v>
      </c>
      <c r="K32" s="31">
        <f t="shared" si="3"/>
        <v>-81.25247225796119</v>
      </c>
      <c r="L32" s="84">
        <v>-10958001</v>
      </c>
      <c r="M32" s="85">
        <v>-158075938</v>
      </c>
      <c r="N32" s="32">
        <f t="shared" si="4"/>
        <v>-185.99026410017666</v>
      </c>
      <c r="O32" s="31">
        <f t="shared" si="5"/>
        <v>23.118380610210266</v>
      </c>
      <c r="P32" s="6"/>
      <c r="Q32" s="33"/>
    </row>
    <row r="33" spans="1:17" ht="14.25" thickBot="1">
      <c r="A33" s="7"/>
      <c r="B33" s="57" t="s">
        <v>37</v>
      </c>
      <c r="C33" s="81">
        <v>175072550</v>
      </c>
      <c r="D33" s="82">
        <v>164114549</v>
      </c>
      <c r="E33" s="83">
        <f t="shared" si="0"/>
        <v>-10958001</v>
      </c>
      <c r="F33" s="81">
        <v>166507938</v>
      </c>
      <c r="G33" s="82">
        <v>8432000</v>
      </c>
      <c r="H33" s="83">
        <f t="shared" si="1"/>
        <v>-158075938</v>
      </c>
      <c r="I33" s="83">
        <v>8887328</v>
      </c>
      <c r="J33" s="58">
        <f t="shared" si="2"/>
        <v>-6.259120004820859</v>
      </c>
      <c r="K33" s="59">
        <f t="shared" si="3"/>
        <v>-94.93597716644597</v>
      </c>
      <c r="L33" s="96">
        <v>-10958001</v>
      </c>
      <c r="M33" s="97">
        <v>-158075938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42644868</v>
      </c>
      <c r="D8" s="64">
        <v>46226955</v>
      </c>
      <c r="E8" s="65">
        <f>($D8-$C8)</f>
        <v>3582087</v>
      </c>
      <c r="F8" s="63">
        <v>44905046</v>
      </c>
      <c r="G8" s="64">
        <v>48723211</v>
      </c>
      <c r="H8" s="65">
        <f>($G8-$F8)</f>
        <v>3818165</v>
      </c>
      <c r="I8" s="65">
        <v>51354264</v>
      </c>
      <c r="J8" s="30">
        <f>IF($C8=0,0,($E8/$C8)*100)</f>
        <v>8.39980792061544</v>
      </c>
      <c r="K8" s="31">
        <f>IF($F8=0,0,($H8/$F8)*100)</f>
        <v>8.502752675055717</v>
      </c>
      <c r="L8" s="84">
        <v>23795450</v>
      </c>
      <c r="M8" s="85">
        <v>23048051</v>
      </c>
      <c r="N8" s="32">
        <f>IF($L8=0,0,($E8/$L8)*100)</f>
        <v>15.053663620566116</v>
      </c>
      <c r="O8" s="31">
        <f>IF($M8=0,0,($H8/$M8)*100)</f>
        <v>16.566107910816406</v>
      </c>
      <c r="P8" s="6"/>
      <c r="Q8" s="33"/>
    </row>
    <row r="9" spans="1:17" ht="13.5">
      <c r="A9" s="3"/>
      <c r="B9" s="29" t="s">
        <v>16</v>
      </c>
      <c r="C9" s="63">
        <v>188232736</v>
      </c>
      <c r="D9" s="64">
        <v>172664392</v>
      </c>
      <c r="E9" s="65">
        <f>($D9-$C9)</f>
        <v>-15568344</v>
      </c>
      <c r="F9" s="63">
        <v>200733255</v>
      </c>
      <c r="G9" s="64">
        <v>181988269</v>
      </c>
      <c r="H9" s="65">
        <f>($G9-$F9)</f>
        <v>-18744986</v>
      </c>
      <c r="I9" s="65">
        <v>191815635</v>
      </c>
      <c r="J9" s="30">
        <f>IF($C9=0,0,($E9/$C9)*100)</f>
        <v>-8.27079515010609</v>
      </c>
      <c r="K9" s="31">
        <f>IF($F9=0,0,($H9/$F9)*100)</f>
        <v>-9.338256384075473</v>
      </c>
      <c r="L9" s="84">
        <v>23795450</v>
      </c>
      <c r="M9" s="85">
        <v>23048051</v>
      </c>
      <c r="N9" s="32">
        <f>IF($L9=0,0,($E9/$L9)*100)</f>
        <v>-65.42571794187543</v>
      </c>
      <c r="O9" s="31">
        <f>IF($M9=0,0,($H9/$M9)*100)</f>
        <v>-81.33002656059725</v>
      </c>
      <c r="P9" s="6"/>
      <c r="Q9" s="33"/>
    </row>
    <row r="10" spans="1:17" ht="13.5">
      <c r="A10" s="3"/>
      <c r="B10" s="29" t="s">
        <v>17</v>
      </c>
      <c r="C10" s="63">
        <v>197712312</v>
      </c>
      <c r="D10" s="64">
        <v>233494019</v>
      </c>
      <c r="E10" s="65">
        <f aca="true" t="shared" si="0" ref="E10:E33">($D10-$C10)</f>
        <v>35781707</v>
      </c>
      <c r="F10" s="63">
        <v>208191064</v>
      </c>
      <c r="G10" s="64">
        <v>246165936</v>
      </c>
      <c r="H10" s="65">
        <f aca="true" t="shared" si="1" ref="H10:H33">($G10-$F10)</f>
        <v>37974872</v>
      </c>
      <c r="I10" s="65">
        <v>259458895</v>
      </c>
      <c r="J10" s="30">
        <f aca="true" t="shared" si="2" ref="J10:J33">IF($C10=0,0,($E10/$C10)*100)</f>
        <v>18.097864841113182</v>
      </c>
      <c r="K10" s="31">
        <f aca="true" t="shared" si="3" ref="K10:K33">IF($F10=0,0,($H10/$F10)*100)</f>
        <v>18.240394794274167</v>
      </c>
      <c r="L10" s="84">
        <v>23795450</v>
      </c>
      <c r="M10" s="85">
        <v>23048051</v>
      </c>
      <c r="N10" s="32">
        <f aca="true" t="shared" si="4" ref="N10:N33">IF($L10=0,0,($E10/$L10)*100)</f>
        <v>150.37205432130932</v>
      </c>
      <c r="O10" s="31">
        <f aca="true" t="shared" si="5" ref="O10:O33">IF($M10=0,0,($H10/$M10)*100)</f>
        <v>164.76391864978083</v>
      </c>
      <c r="P10" s="6"/>
      <c r="Q10" s="33"/>
    </row>
    <row r="11" spans="1:17" ht="13.5">
      <c r="A11" s="7"/>
      <c r="B11" s="34" t="s">
        <v>18</v>
      </c>
      <c r="C11" s="66">
        <v>428589916</v>
      </c>
      <c r="D11" s="67">
        <v>452385366</v>
      </c>
      <c r="E11" s="68">
        <f t="shared" si="0"/>
        <v>23795450</v>
      </c>
      <c r="F11" s="66">
        <v>453829365</v>
      </c>
      <c r="G11" s="67">
        <v>476877416</v>
      </c>
      <c r="H11" s="68">
        <f t="shared" si="1"/>
        <v>23048051</v>
      </c>
      <c r="I11" s="68">
        <v>502628794</v>
      </c>
      <c r="J11" s="35">
        <f t="shared" si="2"/>
        <v>5.55203216680441</v>
      </c>
      <c r="K11" s="36">
        <f t="shared" si="3"/>
        <v>5.078571987072719</v>
      </c>
      <c r="L11" s="86">
        <v>23795450</v>
      </c>
      <c r="M11" s="87">
        <v>23048051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97743476</v>
      </c>
      <c r="D13" s="64">
        <v>96086603</v>
      </c>
      <c r="E13" s="65">
        <f t="shared" si="0"/>
        <v>-1656873</v>
      </c>
      <c r="F13" s="63">
        <v>102923880</v>
      </c>
      <c r="G13" s="64">
        <v>101275280</v>
      </c>
      <c r="H13" s="65">
        <f t="shared" si="1"/>
        <v>-1648600</v>
      </c>
      <c r="I13" s="65">
        <v>106744144</v>
      </c>
      <c r="J13" s="30">
        <f t="shared" si="2"/>
        <v>-1.6951238771168726</v>
      </c>
      <c r="K13" s="31">
        <f t="shared" si="3"/>
        <v>-1.6017662762033456</v>
      </c>
      <c r="L13" s="84">
        <v>11989410</v>
      </c>
      <c r="M13" s="85">
        <v>14184503</v>
      </c>
      <c r="N13" s="32">
        <f t="shared" si="4"/>
        <v>-13.819470682877638</v>
      </c>
      <c r="O13" s="31">
        <f t="shared" si="5"/>
        <v>-11.622543278393328</v>
      </c>
      <c r="P13" s="6"/>
      <c r="Q13" s="33"/>
    </row>
    <row r="14" spans="1:17" ht="13.5">
      <c r="A14" s="3"/>
      <c r="B14" s="29" t="s">
        <v>21</v>
      </c>
      <c r="C14" s="63">
        <v>50705733</v>
      </c>
      <c r="D14" s="64">
        <v>81430000</v>
      </c>
      <c r="E14" s="65">
        <f t="shared" si="0"/>
        <v>30724267</v>
      </c>
      <c r="F14" s="63">
        <v>53241019</v>
      </c>
      <c r="G14" s="64">
        <v>85827220</v>
      </c>
      <c r="H14" s="65">
        <f t="shared" si="1"/>
        <v>32586201</v>
      </c>
      <c r="I14" s="65">
        <v>90461890</v>
      </c>
      <c r="J14" s="30">
        <f t="shared" si="2"/>
        <v>60.593280448189155</v>
      </c>
      <c r="K14" s="31">
        <f t="shared" si="3"/>
        <v>61.20506634179935</v>
      </c>
      <c r="L14" s="84">
        <v>11989410</v>
      </c>
      <c r="M14" s="85">
        <v>14184503</v>
      </c>
      <c r="N14" s="32">
        <f t="shared" si="4"/>
        <v>256.26170929178335</v>
      </c>
      <c r="O14" s="31">
        <f t="shared" si="5"/>
        <v>229.7310029121218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11989410</v>
      </c>
      <c r="M15" s="85">
        <v>14184503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113850707</v>
      </c>
      <c r="D16" s="64">
        <v>114448150</v>
      </c>
      <c r="E16" s="65">
        <f t="shared" si="0"/>
        <v>597443</v>
      </c>
      <c r="F16" s="63">
        <v>119884794</v>
      </c>
      <c r="G16" s="64">
        <v>121366152</v>
      </c>
      <c r="H16" s="65">
        <f t="shared" si="1"/>
        <v>1481358</v>
      </c>
      <c r="I16" s="65">
        <v>127919924</v>
      </c>
      <c r="J16" s="30">
        <f t="shared" si="2"/>
        <v>0.5247600263035697</v>
      </c>
      <c r="K16" s="31">
        <f t="shared" si="3"/>
        <v>1.2356512870181018</v>
      </c>
      <c r="L16" s="84">
        <v>11989410</v>
      </c>
      <c r="M16" s="85">
        <v>14184503</v>
      </c>
      <c r="N16" s="32">
        <f t="shared" si="4"/>
        <v>4.983089242923547</v>
      </c>
      <c r="O16" s="31">
        <f t="shared" si="5"/>
        <v>10.443495975854775</v>
      </c>
      <c r="P16" s="6"/>
      <c r="Q16" s="33"/>
    </row>
    <row r="17" spans="1:17" ht="13.5">
      <c r="A17" s="3"/>
      <c r="B17" s="29" t="s">
        <v>23</v>
      </c>
      <c r="C17" s="63">
        <v>156868463</v>
      </c>
      <c r="D17" s="64">
        <v>139193036</v>
      </c>
      <c r="E17" s="65">
        <f t="shared" si="0"/>
        <v>-17675427</v>
      </c>
      <c r="F17" s="63">
        <v>165070640</v>
      </c>
      <c r="G17" s="64">
        <v>146836184</v>
      </c>
      <c r="H17" s="65">
        <f t="shared" si="1"/>
        <v>-18234456</v>
      </c>
      <c r="I17" s="65">
        <v>153855455</v>
      </c>
      <c r="J17" s="42">
        <f t="shared" si="2"/>
        <v>-11.267673987473186</v>
      </c>
      <c r="K17" s="31">
        <f t="shared" si="3"/>
        <v>-11.046456232313632</v>
      </c>
      <c r="L17" s="88">
        <v>11989410</v>
      </c>
      <c r="M17" s="85">
        <v>14184503</v>
      </c>
      <c r="N17" s="32">
        <f t="shared" si="4"/>
        <v>-147.42532785182925</v>
      </c>
      <c r="O17" s="31">
        <f t="shared" si="5"/>
        <v>-128.55195560958322</v>
      </c>
      <c r="P17" s="6"/>
      <c r="Q17" s="33"/>
    </row>
    <row r="18" spans="1:17" ht="13.5">
      <c r="A18" s="3"/>
      <c r="B18" s="34" t="s">
        <v>24</v>
      </c>
      <c r="C18" s="66">
        <v>419168379</v>
      </c>
      <c r="D18" s="67">
        <v>431157789</v>
      </c>
      <c r="E18" s="68">
        <f t="shared" si="0"/>
        <v>11989410</v>
      </c>
      <c r="F18" s="66">
        <v>441120333</v>
      </c>
      <c r="G18" s="67">
        <v>455304836</v>
      </c>
      <c r="H18" s="68">
        <f t="shared" si="1"/>
        <v>14184503</v>
      </c>
      <c r="I18" s="68">
        <v>478981413</v>
      </c>
      <c r="J18" s="43">
        <f t="shared" si="2"/>
        <v>2.860284935758477</v>
      </c>
      <c r="K18" s="36">
        <f t="shared" si="3"/>
        <v>3.2155631783130705</v>
      </c>
      <c r="L18" s="89">
        <v>11989410</v>
      </c>
      <c r="M18" s="87">
        <v>14184503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9421537</v>
      </c>
      <c r="D19" s="73">
        <v>21227577</v>
      </c>
      <c r="E19" s="74">
        <f t="shared" si="0"/>
        <v>11806040</v>
      </c>
      <c r="F19" s="75">
        <v>12709032</v>
      </c>
      <c r="G19" s="76">
        <v>21572580</v>
      </c>
      <c r="H19" s="77">
        <f t="shared" si="1"/>
        <v>8863548</v>
      </c>
      <c r="I19" s="77">
        <v>23647381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2019458</v>
      </c>
      <c r="M22" s="85">
        <v>-740500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2110500</v>
      </c>
      <c r="E23" s="65">
        <f t="shared" si="0"/>
        <v>2110500</v>
      </c>
      <c r="F23" s="63">
        <v>0</v>
      </c>
      <c r="G23" s="64">
        <v>18519500</v>
      </c>
      <c r="H23" s="65">
        <f t="shared" si="1"/>
        <v>18519500</v>
      </c>
      <c r="I23" s="65">
        <v>30043750</v>
      </c>
      <c r="J23" s="30">
        <f t="shared" si="2"/>
        <v>0</v>
      </c>
      <c r="K23" s="31">
        <f t="shared" si="3"/>
        <v>0</v>
      </c>
      <c r="L23" s="84">
        <v>2019458</v>
      </c>
      <c r="M23" s="85">
        <v>-740500</v>
      </c>
      <c r="N23" s="32">
        <f t="shared" si="4"/>
        <v>104.50823933946634</v>
      </c>
      <c r="O23" s="31">
        <f t="shared" si="5"/>
        <v>-2500.945307224848</v>
      </c>
      <c r="P23" s="6"/>
      <c r="Q23" s="33"/>
    </row>
    <row r="24" spans="1:17" ht="13.5">
      <c r="A24" s="7"/>
      <c r="B24" s="29" t="s">
        <v>29</v>
      </c>
      <c r="C24" s="63">
        <v>28209000</v>
      </c>
      <c r="D24" s="64">
        <v>28117958</v>
      </c>
      <c r="E24" s="65">
        <f t="shared" si="0"/>
        <v>-91042</v>
      </c>
      <c r="F24" s="63">
        <v>29610000</v>
      </c>
      <c r="G24" s="64">
        <v>10350000</v>
      </c>
      <c r="H24" s="65">
        <f t="shared" si="1"/>
        <v>-19260000</v>
      </c>
      <c r="I24" s="65">
        <v>600000</v>
      </c>
      <c r="J24" s="30">
        <f t="shared" si="2"/>
        <v>-0.3227409691942288</v>
      </c>
      <c r="K24" s="31">
        <f t="shared" si="3"/>
        <v>-65.04559270516718</v>
      </c>
      <c r="L24" s="84">
        <v>2019458</v>
      </c>
      <c r="M24" s="85">
        <v>-740500</v>
      </c>
      <c r="N24" s="32">
        <f t="shared" si="4"/>
        <v>-4.508239339466332</v>
      </c>
      <c r="O24" s="31">
        <f t="shared" si="5"/>
        <v>2600.945307224848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2019458</v>
      </c>
      <c r="M25" s="85">
        <v>-740500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28209000</v>
      </c>
      <c r="D26" s="67">
        <v>30228458</v>
      </c>
      <c r="E26" s="68">
        <f t="shared" si="0"/>
        <v>2019458</v>
      </c>
      <c r="F26" s="66">
        <v>29610000</v>
      </c>
      <c r="G26" s="67">
        <v>28869500</v>
      </c>
      <c r="H26" s="68">
        <f t="shared" si="1"/>
        <v>-740500</v>
      </c>
      <c r="I26" s="68">
        <v>30643750</v>
      </c>
      <c r="J26" s="43">
        <f t="shared" si="2"/>
        <v>7.158913821829913</v>
      </c>
      <c r="K26" s="36">
        <f t="shared" si="3"/>
        <v>-2.5008443093549477</v>
      </c>
      <c r="L26" s="89">
        <v>2019458</v>
      </c>
      <c r="M26" s="87">
        <v>-740500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28209000</v>
      </c>
      <c r="D28" s="64">
        <v>1247958</v>
      </c>
      <c r="E28" s="65">
        <f t="shared" si="0"/>
        <v>-26961042</v>
      </c>
      <c r="F28" s="63">
        <v>29610000</v>
      </c>
      <c r="G28" s="64">
        <v>0</v>
      </c>
      <c r="H28" s="65">
        <f t="shared" si="1"/>
        <v>-29610000</v>
      </c>
      <c r="I28" s="65">
        <v>0</v>
      </c>
      <c r="J28" s="30">
        <f t="shared" si="2"/>
        <v>-95.5760289269382</v>
      </c>
      <c r="K28" s="31">
        <f t="shared" si="3"/>
        <v>-100</v>
      </c>
      <c r="L28" s="84">
        <v>2019458</v>
      </c>
      <c r="M28" s="85">
        <v>-740500</v>
      </c>
      <c r="N28" s="32">
        <f t="shared" si="4"/>
        <v>-1335.0632694515064</v>
      </c>
      <c r="O28" s="31">
        <f t="shared" si="5"/>
        <v>3998.64956110736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1150000</v>
      </c>
      <c r="E29" s="65">
        <f t="shared" si="0"/>
        <v>1150000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2019458</v>
      </c>
      <c r="M29" s="85">
        <v>-740500</v>
      </c>
      <c r="N29" s="32">
        <f t="shared" si="4"/>
        <v>56.945972632260734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2019458</v>
      </c>
      <c r="M30" s="85">
        <v>-740500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25750000</v>
      </c>
      <c r="E31" s="65">
        <f t="shared" si="0"/>
        <v>25750000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2019458</v>
      </c>
      <c r="M31" s="85">
        <v>-740500</v>
      </c>
      <c r="N31" s="32">
        <f t="shared" si="4"/>
        <v>1275.0946045919252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2080500</v>
      </c>
      <c r="E32" s="65">
        <f t="shared" si="0"/>
        <v>2080500</v>
      </c>
      <c r="F32" s="63">
        <v>0</v>
      </c>
      <c r="G32" s="64">
        <v>28869500</v>
      </c>
      <c r="H32" s="65">
        <f t="shared" si="1"/>
        <v>28869500</v>
      </c>
      <c r="I32" s="65">
        <v>30643750</v>
      </c>
      <c r="J32" s="30">
        <f t="shared" si="2"/>
        <v>0</v>
      </c>
      <c r="K32" s="31">
        <f t="shared" si="3"/>
        <v>0</v>
      </c>
      <c r="L32" s="84">
        <v>2019458</v>
      </c>
      <c r="M32" s="85">
        <v>-740500</v>
      </c>
      <c r="N32" s="32">
        <f t="shared" si="4"/>
        <v>103.02269222732039</v>
      </c>
      <c r="O32" s="31">
        <f t="shared" si="5"/>
        <v>-3898.64956110736</v>
      </c>
      <c r="P32" s="6"/>
      <c r="Q32" s="33"/>
    </row>
    <row r="33" spans="1:17" ht="14.25" thickBot="1">
      <c r="A33" s="7"/>
      <c r="B33" s="57" t="s">
        <v>37</v>
      </c>
      <c r="C33" s="81">
        <v>28209000</v>
      </c>
      <c r="D33" s="82">
        <v>30228458</v>
      </c>
      <c r="E33" s="83">
        <f t="shared" si="0"/>
        <v>2019458</v>
      </c>
      <c r="F33" s="81">
        <v>29610000</v>
      </c>
      <c r="G33" s="82">
        <v>28869500</v>
      </c>
      <c r="H33" s="83">
        <f t="shared" si="1"/>
        <v>-740500</v>
      </c>
      <c r="I33" s="83">
        <v>30643750</v>
      </c>
      <c r="J33" s="58">
        <f t="shared" si="2"/>
        <v>7.158913821829913</v>
      </c>
      <c r="K33" s="59">
        <f t="shared" si="3"/>
        <v>-2.5008443093549477</v>
      </c>
      <c r="L33" s="96">
        <v>2019458</v>
      </c>
      <c r="M33" s="97">
        <v>-740500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183678133</v>
      </c>
      <c r="D8" s="64">
        <v>181555634</v>
      </c>
      <c r="E8" s="65">
        <f>($D8-$C8)</f>
        <v>-2122499</v>
      </c>
      <c r="F8" s="63">
        <v>193780430</v>
      </c>
      <c r="G8" s="64">
        <v>192448718</v>
      </c>
      <c r="H8" s="65">
        <f>($G8-$F8)</f>
        <v>-1331712</v>
      </c>
      <c r="I8" s="65">
        <v>203995376</v>
      </c>
      <c r="J8" s="30">
        <f>IF($C8=0,0,($E8/$C8)*100)</f>
        <v>-1.155553448488068</v>
      </c>
      <c r="K8" s="31">
        <f>IF($F8=0,0,($H8/$F8)*100)</f>
        <v>-0.6872272912182102</v>
      </c>
      <c r="L8" s="84">
        <v>104328960</v>
      </c>
      <c r="M8" s="85">
        <v>161945790</v>
      </c>
      <c r="N8" s="32">
        <f>IF($L8=0,0,($E8/$L8)*100)</f>
        <v>-2.034429366496129</v>
      </c>
      <c r="O8" s="31">
        <f>IF($M8=0,0,($H8/$M8)*100)</f>
        <v>-0.8223196169533027</v>
      </c>
      <c r="P8" s="6"/>
      <c r="Q8" s="33"/>
    </row>
    <row r="9" spans="1:17" ht="13.5">
      <c r="A9" s="3"/>
      <c r="B9" s="29" t="s">
        <v>16</v>
      </c>
      <c r="C9" s="63">
        <v>1001489414</v>
      </c>
      <c r="D9" s="64">
        <v>1191472825</v>
      </c>
      <c r="E9" s="65">
        <f>($D9-$C9)</f>
        <v>189983411</v>
      </c>
      <c r="F9" s="63">
        <v>1066653329</v>
      </c>
      <c r="G9" s="64">
        <v>1321960410</v>
      </c>
      <c r="H9" s="65">
        <f>($G9-$F9)</f>
        <v>255307081</v>
      </c>
      <c r="I9" s="65">
        <v>1467982197</v>
      </c>
      <c r="J9" s="30">
        <f>IF($C9=0,0,($E9/$C9)*100)</f>
        <v>18.970086787157992</v>
      </c>
      <c r="K9" s="31">
        <f>IF($F9=0,0,($H9/$F9)*100)</f>
        <v>23.93533813271397</v>
      </c>
      <c r="L9" s="84">
        <v>104328960</v>
      </c>
      <c r="M9" s="85">
        <v>161945790</v>
      </c>
      <c r="N9" s="32">
        <f>IF($L9=0,0,($E9/$L9)*100)</f>
        <v>182.1003592866257</v>
      </c>
      <c r="O9" s="31">
        <f>IF($M9=0,0,($H9/$M9)*100)</f>
        <v>157.64971784694126</v>
      </c>
      <c r="P9" s="6"/>
      <c r="Q9" s="33"/>
    </row>
    <row r="10" spans="1:17" ht="13.5">
      <c r="A10" s="3"/>
      <c r="B10" s="29" t="s">
        <v>17</v>
      </c>
      <c r="C10" s="63">
        <v>426400778</v>
      </c>
      <c r="D10" s="64">
        <v>342868826</v>
      </c>
      <c r="E10" s="65">
        <f aca="true" t="shared" si="0" ref="E10:E33">($D10-$C10)</f>
        <v>-83531952</v>
      </c>
      <c r="F10" s="63">
        <v>462446173</v>
      </c>
      <c r="G10" s="64">
        <v>370416594</v>
      </c>
      <c r="H10" s="65">
        <f aca="true" t="shared" si="1" ref="H10:H33">($G10-$F10)</f>
        <v>-92029579</v>
      </c>
      <c r="I10" s="65">
        <v>405070883</v>
      </c>
      <c r="J10" s="30">
        <f aca="true" t="shared" si="2" ref="J10:J33">IF($C10=0,0,($E10/$C10)*100)</f>
        <v>-19.590009284645348</v>
      </c>
      <c r="K10" s="31">
        <f aca="true" t="shared" si="3" ref="K10:K33">IF($F10=0,0,($H10/$F10)*100)</f>
        <v>-19.900603437364804</v>
      </c>
      <c r="L10" s="84">
        <v>104328960</v>
      </c>
      <c r="M10" s="85">
        <v>161945790</v>
      </c>
      <c r="N10" s="32">
        <f aca="true" t="shared" si="4" ref="N10:N33">IF($L10=0,0,($E10/$L10)*100)</f>
        <v>-80.06592992012956</v>
      </c>
      <c r="O10" s="31">
        <f aca="true" t="shared" si="5" ref="O10:O33">IF($M10=0,0,($H10/$M10)*100)</f>
        <v>-56.82739822998795</v>
      </c>
      <c r="P10" s="6"/>
      <c r="Q10" s="33"/>
    </row>
    <row r="11" spans="1:17" ht="13.5">
      <c r="A11" s="7"/>
      <c r="B11" s="34" t="s">
        <v>18</v>
      </c>
      <c r="C11" s="66">
        <v>1611568325</v>
      </c>
      <c r="D11" s="67">
        <v>1715897285</v>
      </c>
      <c r="E11" s="68">
        <f t="shared" si="0"/>
        <v>104328960</v>
      </c>
      <c r="F11" s="66">
        <v>1722879932</v>
      </c>
      <c r="G11" s="67">
        <v>1884825722</v>
      </c>
      <c r="H11" s="68">
        <f t="shared" si="1"/>
        <v>161945790</v>
      </c>
      <c r="I11" s="68">
        <v>2077048456</v>
      </c>
      <c r="J11" s="35">
        <f t="shared" si="2"/>
        <v>6.473753447592736</v>
      </c>
      <c r="K11" s="36">
        <f t="shared" si="3"/>
        <v>9.399714222221261</v>
      </c>
      <c r="L11" s="86">
        <v>104328960</v>
      </c>
      <c r="M11" s="87">
        <v>161945790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471544605</v>
      </c>
      <c r="D13" s="64">
        <v>486781791</v>
      </c>
      <c r="E13" s="65">
        <f t="shared" si="0"/>
        <v>15237186</v>
      </c>
      <c r="F13" s="63">
        <v>505749754</v>
      </c>
      <c r="G13" s="64">
        <v>518388809</v>
      </c>
      <c r="H13" s="65">
        <f t="shared" si="1"/>
        <v>12639055</v>
      </c>
      <c r="I13" s="65">
        <v>552049785</v>
      </c>
      <c r="J13" s="30">
        <f t="shared" si="2"/>
        <v>3.2313350292704546</v>
      </c>
      <c r="K13" s="31">
        <f t="shared" si="3"/>
        <v>2.4990728912939817</v>
      </c>
      <c r="L13" s="84">
        <v>-109218658</v>
      </c>
      <c r="M13" s="85">
        <v>-146035011</v>
      </c>
      <c r="N13" s="32">
        <f t="shared" si="4"/>
        <v>-13.951083339624992</v>
      </c>
      <c r="O13" s="31">
        <f t="shared" si="5"/>
        <v>-8.654811550635621</v>
      </c>
      <c r="P13" s="6"/>
      <c r="Q13" s="33"/>
    </row>
    <row r="14" spans="1:17" ht="13.5">
      <c r="A14" s="3"/>
      <c r="B14" s="29" t="s">
        <v>21</v>
      </c>
      <c r="C14" s="63">
        <v>101110823</v>
      </c>
      <c r="D14" s="64">
        <v>31223360</v>
      </c>
      <c r="E14" s="65">
        <f t="shared" si="0"/>
        <v>-69887463</v>
      </c>
      <c r="F14" s="63">
        <v>106671919</v>
      </c>
      <c r="G14" s="64">
        <v>32909421</v>
      </c>
      <c r="H14" s="65">
        <f t="shared" si="1"/>
        <v>-73762498</v>
      </c>
      <c r="I14" s="65">
        <v>34686530</v>
      </c>
      <c r="J14" s="30">
        <f t="shared" si="2"/>
        <v>-69.11966585416874</v>
      </c>
      <c r="K14" s="31">
        <f t="shared" si="3"/>
        <v>-69.14893693812708</v>
      </c>
      <c r="L14" s="84">
        <v>-109218658</v>
      </c>
      <c r="M14" s="85">
        <v>-146035011</v>
      </c>
      <c r="N14" s="32">
        <f t="shared" si="4"/>
        <v>63.98857510225039</v>
      </c>
      <c r="O14" s="31">
        <f t="shared" si="5"/>
        <v>50.51014650178648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-109218658</v>
      </c>
      <c r="M15" s="85">
        <v>-146035011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622289569</v>
      </c>
      <c r="D16" s="64">
        <v>545400000</v>
      </c>
      <c r="E16" s="65">
        <f t="shared" si="0"/>
        <v>-76889569</v>
      </c>
      <c r="F16" s="63">
        <v>667716707</v>
      </c>
      <c r="G16" s="64">
        <v>589032000</v>
      </c>
      <c r="H16" s="65">
        <f t="shared" si="1"/>
        <v>-78684707</v>
      </c>
      <c r="I16" s="65">
        <v>636154560</v>
      </c>
      <c r="J16" s="30">
        <f t="shared" si="2"/>
        <v>-12.355914807243057</v>
      </c>
      <c r="K16" s="31">
        <f t="shared" si="3"/>
        <v>-11.784145308198795</v>
      </c>
      <c r="L16" s="84">
        <v>-109218658</v>
      </c>
      <c r="M16" s="85">
        <v>-146035011</v>
      </c>
      <c r="N16" s="32">
        <f t="shared" si="4"/>
        <v>70.39966468000367</v>
      </c>
      <c r="O16" s="31">
        <f t="shared" si="5"/>
        <v>53.88071426241753</v>
      </c>
      <c r="P16" s="6"/>
      <c r="Q16" s="33"/>
    </row>
    <row r="17" spans="1:17" ht="13.5">
      <c r="A17" s="3"/>
      <c r="B17" s="29" t="s">
        <v>23</v>
      </c>
      <c r="C17" s="63">
        <v>733122091</v>
      </c>
      <c r="D17" s="64">
        <v>755443279</v>
      </c>
      <c r="E17" s="65">
        <f t="shared" si="0"/>
        <v>22321188</v>
      </c>
      <c r="F17" s="63">
        <v>773213418</v>
      </c>
      <c r="G17" s="64">
        <v>766986557</v>
      </c>
      <c r="H17" s="65">
        <f t="shared" si="1"/>
        <v>-6226861</v>
      </c>
      <c r="I17" s="65">
        <v>799148237</v>
      </c>
      <c r="J17" s="42">
        <f t="shared" si="2"/>
        <v>3.0446754059140746</v>
      </c>
      <c r="K17" s="31">
        <f t="shared" si="3"/>
        <v>-0.8053224187581287</v>
      </c>
      <c r="L17" s="88">
        <v>-109218658</v>
      </c>
      <c r="M17" s="85">
        <v>-146035011</v>
      </c>
      <c r="N17" s="32">
        <f t="shared" si="4"/>
        <v>-20.43715644262906</v>
      </c>
      <c r="O17" s="31">
        <f t="shared" si="5"/>
        <v>4.263950786431618</v>
      </c>
      <c r="P17" s="6"/>
      <c r="Q17" s="33"/>
    </row>
    <row r="18" spans="1:17" ht="13.5">
      <c r="A18" s="3"/>
      <c r="B18" s="34" t="s">
        <v>24</v>
      </c>
      <c r="C18" s="66">
        <v>1928067088</v>
      </c>
      <c r="D18" s="67">
        <v>1818848430</v>
      </c>
      <c r="E18" s="68">
        <f t="shared" si="0"/>
        <v>-109218658</v>
      </c>
      <c r="F18" s="66">
        <v>2053351798</v>
      </c>
      <c r="G18" s="67">
        <v>1907316787</v>
      </c>
      <c r="H18" s="68">
        <f t="shared" si="1"/>
        <v>-146035011</v>
      </c>
      <c r="I18" s="68">
        <v>2022039112</v>
      </c>
      <c r="J18" s="43">
        <f t="shared" si="2"/>
        <v>-5.664671041778605</v>
      </c>
      <c r="K18" s="36">
        <f t="shared" si="3"/>
        <v>-7.112030736391134</v>
      </c>
      <c r="L18" s="89">
        <v>-109218658</v>
      </c>
      <c r="M18" s="87">
        <v>-146035011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-316498763</v>
      </c>
      <c r="D19" s="73">
        <v>-102951145</v>
      </c>
      <c r="E19" s="74">
        <f t="shared" si="0"/>
        <v>213547618</v>
      </c>
      <c r="F19" s="75">
        <v>-330471866</v>
      </c>
      <c r="G19" s="76">
        <v>-22491065</v>
      </c>
      <c r="H19" s="77">
        <f t="shared" si="1"/>
        <v>307980801</v>
      </c>
      <c r="I19" s="77">
        <v>55009344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-114292173</v>
      </c>
      <c r="M22" s="85">
        <v>-82206478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21147827</v>
      </c>
      <c r="E23" s="65">
        <f t="shared" si="0"/>
        <v>21147827</v>
      </c>
      <c r="F23" s="63">
        <v>0</v>
      </c>
      <c r="G23" s="64">
        <v>6956522</v>
      </c>
      <c r="H23" s="65">
        <f t="shared" si="1"/>
        <v>6956522</v>
      </c>
      <c r="I23" s="65">
        <v>6086957</v>
      </c>
      <c r="J23" s="30">
        <f t="shared" si="2"/>
        <v>0</v>
      </c>
      <c r="K23" s="31">
        <f t="shared" si="3"/>
        <v>0</v>
      </c>
      <c r="L23" s="84">
        <v>-114292173</v>
      </c>
      <c r="M23" s="85">
        <v>-82206478</v>
      </c>
      <c r="N23" s="32">
        <f t="shared" si="4"/>
        <v>-18.503302933963816</v>
      </c>
      <c r="O23" s="31">
        <f t="shared" si="5"/>
        <v>-8.462255249519387</v>
      </c>
      <c r="P23" s="6"/>
      <c r="Q23" s="33"/>
    </row>
    <row r="24" spans="1:17" ht="13.5">
      <c r="A24" s="7"/>
      <c r="B24" s="29" t="s">
        <v>29</v>
      </c>
      <c r="C24" s="63">
        <v>135440000</v>
      </c>
      <c r="D24" s="64">
        <v>0</v>
      </c>
      <c r="E24" s="65">
        <f t="shared" si="0"/>
        <v>-135440000</v>
      </c>
      <c r="F24" s="63">
        <v>89163000</v>
      </c>
      <c r="G24" s="64">
        <v>0</v>
      </c>
      <c r="H24" s="65">
        <f t="shared" si="1"/>
        <v>-89163000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-114292173</v>
      </c>
      <c r="M24" s="85">
        <v>-82206478</v>
      </c>
      <c r="N24" s="32">
        <f t="shared" si="4"/>
        <v>118.50330293396381</v>
      </c>
      <c r="O24" s="31">
        <f t="shared" si="5"/>
        <v>108.46225524951937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-114292173</v>
      </c>
      <c r="M25" s="85">
        <v>-82206478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135440000</v>
      </c>
      <c r="D26" s="67">
        <v>21147827</v>
      </c>
      <c r="E26" s="68">
        <f t="shared" si="0"/>
        <v>-114292173</v>
      </c>
      <c r="F26" s="66">
        <v>89163000</v>
      </c>
      <c r="G26" s="67">
        <v>6956522</v>
      </c>
      <c r="H26" s="68">
        <f t="shared" si="1"/>
        <v>-82206478</v>
      </c>
      <c r="I26" s="68">
        <v>6086957</v>
      </c>
      <c r="J26" s="43">
        <f t="shared" si="2"/>
        <v>-84.38583357944476</v>
      </c>
      <c r="K26" s="36">
        <f t="shared" si="3"/>
        <v>-92.1979722530646</v>
      </c>
      <c r="L26" s="89">
        <v>-114292173</v>
      </c>
      <c r="M26" s="87">
        <v>-82206478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96437304</v>
      </c>
      <c r="D28" s="64">
        <v>0</v>
      </c>
      <c r="E28" s="65">
        <f t="shared" si="0"/>
        <v>-96437304</v>
      </c>
      <c r="F28" s="63">
        <v>36077921</v>
      </c>
      <c r="G28" s="64">
        <v>0</v>
      </c>
      <c r="H28" s="65">
        <f t="shared" si="1"/>
        <v>-36077921</v>
      </c>
      <c r="I28" s="65">
        <v>0</v>
      </c>
      <c r="J28" s="30">
        <f t="shared" si="2"/>
        <v>-100</v>
      </c>
      <c r="K28" s="31">
        <f t="shared" si="3"/>
        <v>-100</v>
      </c>
      <c r="L28" s="84">
        <v>-92553043</v>
      </c>
      <c r="M28" s="85">
        <v>-63619521</v>
      </c>
      <c r="N28" s="32">
        <f t="shared" si="4"/>
        <v>104.19679448032844</v>
      </c>
      <c r="O28" s="31">
        <f t="shared" si="5"/>
        <v>56.70888499773521</v>
      </c>
      <c r="P28" s="6"/>
      <c r="Q28" s="33"/>
    </row>
    <row r="29" spans="1:17" ht="13.5">
      <c r="A29" s="7"/>
      <c r="B29" s="29" t="s">
        <v>33</v>
      </c>
      <c r="C29" s="63">
        <v>19200000</v>
      </c>
      <c r="D29" s="64">
        <v>0</v>
      </c>
      <c r="E29" s="65">
        <f t="shared" si="0"/>
        <v>-19200000</v>
      </c>
      <c r="F29" s="63">
        <v>19200000</v>
      </c>
      <c r="G29" s="64">
        <v>0</v>
      </c>
      <c r="H29" s="65">
        <f t="shared" si="1"/>
        <v>-19200000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-92553043</v>
      </c>
      <c r="M29" s="85">
        <v>-63619521</v>
      </c>
      <c r="N29" s="32">
        <f t="shared" si="4"/>
        <v>20.744860868594024</v>
      </c>
      <c r="O29" s="31">
        <f t="shared" si="5"/>
        <v>30.179416157502974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-92553043</v>
      </c>
      <c r="M30" s="85">
        <v>-63619521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7802696</v>
      </c>
      <c r="D31" s="64">
        <v>21147827</v>
      </c>
      <c r="E31" s="65">
        <f t="shared" si="0"/>
        <v>13345131</v>
      </c>
      <c r="F31" s="63">
        <v>25000000</v>
      </c>
      <c r="G31" s="64">
        <v>6956522</v>
      </c>
      <c r="H31" s="65">
        <f t="shared" si="1"/>
        <v>-18043478</v>
      </c>
      <c r="I31" s="65">
        <v>6086957</v>
      </c>
      <c r="J31" s="30">
        <f t="shared" si="2"/>
        <v>171.03230729481194</v>
      </c>
      <c r="K31" s="31">
        <f t="shared" si="3"/>
        <v>-72.173912</v>
      </c>
      <c r="L31" s="84">
        <v>-92553043</v>
      </c>
      <c r="M31" s="85">
        <v>-63619521</v>
      </c>
      <c r="N31" s="32">
        <f t="shared" si="4"/>
        <v>-14.418900305633386</v>
      </c>
      <c r="O31" s="31">
        <f t="shared" si="5"/>
        <v>28.36154330680987</v>
      </c>
      <c r="P31" s="6"/>
      <c r="Q31" s="33"/>
    </row>
    <row r="32" spans="1:17" ht="13.5">
      <c r="A32" s="7"/>
      <c r="B32" s="29" t="s">
        <v>36</v>
      </c>
      <c r="C32" s="63">
        <v>12000000</v>
      </c>
      <c r="D32" s="64">
        <v>21739130</v>
      </c>
      <c r="E32" s="65">
        <f t="shared" si="0"/>
        <v>9739130</v>
      </c>
      <c r="F32" s="63">
        <v>8885079</v>
      </c>
      <c r="G32" s="64">
        <v>18586957</v>
      </c>
      <c r="H32" s="65">
        <f t="shared" si="1"/>
        <v>9701878</v>
      </c>
      <c r="I32" s="65">
        <v>26086957</v>
      </c>
      <c r="J32" s="30">
        <f t="shared" si="2"/>
        <v>81.15941666666666</v>
      </c>
      <c r="K32" s="31">
        <f t="shared" si="3"/>
        <v>109.1929289542614</v>
      </c>
      <c r="L32" s="84">
        <v>-92553043</v>
      </c>
      <c r="M32" s="85">
        <v>-63619521</v>
      </c>
      <c r="N32" s="32">
        <f t="shared" si="4"/>
        <v>-10.522755043289068</v>
      </c>
      <c r="O32" s="31">
        <f t="shared" si="5"/>
        <v>-15.249844462048056</v>
      </c>
      <c r="P32" s="6"/>
      <c r="Q32" s="33"/>
    </row>
    <row r="33" spans="1:17" ht="14.25" thickBot="1">
      <c r="A33" s="7"/>
      <c r="B33" s="57" t="s">
        <v>37</v>
      </c>
      <c r="C33" s="81">
        <v>135440000</v>
      </c>
      <c r="D33" s="82">
        <v>42886957</v>
      </c>
      <c r="E33" s="83">
        <f t="shared" si="0"/>
        <v>-92553043</v>
      </c>
      <c r="F33" s="81">
        <v>89163000</v>
      </c>
      <c r="G33" s="82">
        <v>25543479</v>
      </c>
      <c r="H33" s="83">
        <f t="shared" si="1"/>
        <v>-63619521</v>
      </c>
      <c r="I33" s="83">
        <v>32173914</v>
      </c>
      <c r="J33" s="58">
        <f t="shared" si="2"/>
        <v>-68.33508786178382</v>
      </c>
      <c r="K33" s="59">
        <f t="shared" si="3"/>
        <v>-71.35192961205881</v>
      </c>
      <c r="L33" s="96">
        <v>-92553043</v>
      </c>
      <c r="M33" s="97">
        <v>-63619521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5673100</v>
      </c>
      <c r="M8" s="85">
        <v>2618004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5673100</v>
      </c>
      <c r="M9" s="85">
        <v>2618004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191810300</v>
      </c>
      <c r="D10" s="64">
        <v>197483400</v>
      </c>
      <c r="E10" s="65">
        <f aca="true" t="shared" si="0" ref="E10:E33">($D10-$C10)</f>
        <v>5673100</v>
      </c>
      <c r="F10" s="63">
        <v>195646506</v>
      </c>
      <c r="G10" s="64">
        <v>198264510</v>
      </c>
      <c r="H10" s="65">
        <f aca="true" t="shared" si="1" ref="H10:H33">($G10-$F10)</f>
        <v>2618004</v>
      </c>
      <c r="I10" s="65">
        <v>205095647</v>
      </c>
      <c r="J10" s="30">
        <f aca="true" t="shared" si="2" ref="J10:J33">IF($C10=0,0,($E10/$C10)*100)</f>
        <v>2.9576618148243345</v>
      </c>
      <c r="K10" s="31">
        <f aca="true" t="shared" si="3" ref="K10:K33">IF($F10=0,0,($H10/$F10)*100)</f>
        <v>1.3381296980585997</v>
      </c>
      <c r="L10" s="84">
        <v>5673100</v>
      </c>
      <c r="M10" s="85">
        <v>2618004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191810300</v>
      </c>
      <c r="D11" s="67">
        <v>197483400</v>
      </c>
      <c r="E11" s="68">
        <f t="shared" si="0"/>
        <v>5673100</v>
      </c>
      <c r="F11" s="66">
        <v>195646506</v>
      </c>
      <c r="G11" s="67">
        <v>198264510</v>
      </c>
      <c r="H11" s="68">
        <f t="shared" si="1"/>
        <v>2618004</v>
      </c>
      <c r="I11" s="68">
        <v>205095647</v>
      </c>
      <c r="J11" s="35">
        <f t="shared" si="2"/>
        <v>2.9576618148243345</v>
      </c>
      <c r="K11" s="36">
        <f t="shared" si="3"/>
        <v>1.3381296980585997</v>
      </c>
      <c r="L11" s="86">
        <v>5673100</v>
      </c>
      <c r="M11" s="87">
        <v>2618004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100981986</v>
      </c>
      <c r="D13" s="64">
        <v>107119966</v>
      </c>
      <c r="E13" s="65">
        <f t="shared" si="0"/>
        <v>6137980</v>
      </c>
      <c r="F13" s="63">
        <v>103001625</v>
      </c>
      <c r="G13" s="64">
        <v>114217996</v>
      </c>
      <c r="H13" s="65">
        <f t="shared" si="1"/>
        <v>11216371</v>
      </c>
      <c r="I13" s="65">
        <v>121786673</v>
      </c>
      <c r="J13" s="30">
        <f t="shared" si="2"/>
        <v>6.078292023292154</v>
      </c>
      <c r="K13" s="31">
        <f t="shared" si="3"/>
        <v>10.889508782021643</v>
      </c>
      <c r="L13" s="84">
        <v>12908457</v>
      </c>
      <c r="M13" s="85">
        <v>13102913</v>
      </c>
      <c r="N13" s="32">
        <f t="shared" si="4"/>
        <v>47.55006737056179</v>
      </c>
      <c r="O13" s="31">
        <f t="shared" si="5"/>
        <v>85.60211763597911</v>
      </c>
      <c r="P13" s="6"/>
      <c r="Q13" s="33"/>
    </row>
    <row r="14" spans="1:17" ht="13.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12908457</v>
      </c>
      <c r="M14" s="85">
        <v>13102913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12908457</v>
      </c>
      <c r="M15" s="85">
        <v>13102913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12908457</v>
      </c>
      <c r="M16" s="85">
        <v>13102913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82841475</v>
      </c>
      <c r="D17" s="64">
        <v>89611952</v>
      </c>
      <c r="E17" s="65">
        <f t="shared" si="0"/>
        <v>6770477</v>
      </c>
      <c r="F17" s="63">
        <v>81438305</v>
      </c>
      <c r="G17" s="64">
        <v>83324847</v>
      </c>
      <c r="H17" s="65">
        <f t="shared" si="1"/>
        <v>1886542</v>
      </c>
      <c r="I17" s="65">
        <v>85256610</v>
      </c>
      <c r="J17" s="42">
        <f t="shared" si="2"/>
        <v>8.172810781073128</v>
      </c>
      <c r="K17" s="31">
        <f t="shared" si="3"/>
        <v>2.3165290584080798</v>
      </c>
      <c r="L17" s="88">
        <v>12908457</v>
      </c>
      <c r="M17" s="85">
        <v>13102913</v>
      </c>
      <c r="N17" s="32">
        <f t="shared" si="4"/>
        <v>52.4499326294382</v>
      </c>
      <c r="O17" s="31">
        <f t="shared" si="5"/>
        <v>14.397882364020887</v>
      </c>
      <c r="P17" s="6"/>
      <c r="Q17" s="33"/>
    </row>
    <row r="18" spans="1:17" ht="13.5">
      <c r="A18" s="3"/>
      <c r="B18" s="34" t="s">
        <v>24</v>
      </c>
      <c r="C18" s="66">
        <v>183823461</v>
      </c>
      <c r="D18" s="67">
        <v>196731918</v>
      </c>
      <c r="E18" s="68">
        <f t="shared" si="0"/>
        <v>12908457</v>
      </c>
      <c r="F18" s="66">
        <v>184439930</v>
      </c>
      <c r="G18" s="67">
        <v>197542843</v>
      </c>
      <c r="H18" s="68">
        <f t="shared" si="1"/>
        <v>13102913</v>
      </c>
      <c r="I18" s="68">
        <v>207043283</v>
      </c>
      <c r="J18" s="43">
        <f t="shared" si="2"/>
        <v>7.022203221383151</v>
      </c>
      <c r="K18" s="36">
        <f t="shared" si="3"/>
        <v>7.104162856708957</v>
      </c>
      <c r="L18" s="89">
        <v>12908457</v>
      </c>
      <c r="M18" s="87">
        <v>13102913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7986839</v>
      </c>
      <c r="D19" s="73">
        <v>751482</v>
      </c>
      <c r="E19" s="74">
        <f t="shared" si="0"/>
        <v>-7235357</v>
      </c>
      <c r="F19" s="75">
        <v>11206576</v>
      </c>
      <c r="G19" s="76">
        <v>721667</v>
      </c>
      <c r="H19" s="77">
        <f t="shared" si="1"/>
        <v>-10484909</v>
      </c>
      <c r="I19" s="77">
        <v>-1947636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-548800</v>
      </c>
      <c r="M22" s="85">
        <v>-1733626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3558800</v>
      </c>
      <c r="D23" s="64">
        <v>3010000</v>
      </c>
      <c r="E23" s="65">
        <f t="shared" si="0"/>
        <v>-548800</v>
      </c>
      <c r="F23" s="63">
        <v>3629976</v>
      </c>
      <c r="G23" s="64">
        <v>1896350</v>
      </c>
      <c r="H23" s="65">
        <f t="shared" si="1"/>
        <v>-1733626</v>
      </c>
      <c r="I23" s="65">
        <v>595773</v>
      </c>
      <c r="J23" s="30">
        <f t="shared" si="2"/>
        <v>-15.420928402832415</v>
      </c>
      <c r="K23" s="31">
        <f t="shared" si="3"/>
        <v>-47.7586077704095</v>
      </c>
      <c r="L23" s="84">
        <v>-548800</v>
      </c>
      <c r="M23" s="85">
        <v>-1733626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3.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-548800</v>
      </c>
      <c r="M24" s="85">
        <v>-1733626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-548800</v>
      </c>
      <c r="M25" s="85">
        <v>-1733626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3558800</v>
      </c>
      <c r="D26" s="67">
        <v>3010000</v>
      </c>
      <c r="E26" s="68">
        <f t="shared" si="0"/>
        <v>-548800</v>
      </c>
      <c r="F26" s="66">
        <v>3629976</v>
      </c>
      <c r="G26" s="67">
        <v>1896350</v>
      </c>
      <c r="H26" s="68">
        <f t="shared" si="1"/>
        <v>-1733626</v>
      </c>
      <c r="I26" s="68">
        <v>595773</v>
      </c>
      <c r="J26" s="43">
        <f t="shared" si="2"/>
        <v>-15.420928402832415</v>
      </c>
      <c r="K26" s="36">
        <f t="shared" si="3"/>
        <v>-47.7586077704095</v>
      </c>
      <c r="L26" s="89">
        <v>-548800</v>
      </c>
      <c r="M26" s="87">
        <v>-1733626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-548800</v>
      </c>
      <c r="M28" s="85">
        <v>-1733626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-548800</v>
      </c>
      <c r="M29" s="85">
        <v>-1733626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-548800</v>
      </c>
      <c r="M30" s="85">
        <v>-1733626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-548800</v>
      </c>
      <c r="M31" s="85">
        <v>-1733626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3558800</v>
      </c>
      <c r="D32" s="64">
        <v>3010000</v>
      </c>
      <c r="E32" s="65">
        <f t="shared" si="0"/>
        <v>-548800</v>
      </c>
      <c r="F32" s="63">
        <v>3629976</v>
      </c>
      <c r="G32" s="64">
        <v>1896350</v>
      </c>
      <c r="H32" s="65">
        <f t="shared" si="1"/>
        <v>-1733626</v>
      </c>
      <c r="I32" s="65">
        <v>595773</v>
      </c>
      <c r="J32" s="30">
        <f t="shared" si="2"/>
        <v>-15.420928402832415</v>
      </c>
      <c r="K32" s="31">
        <f t="shared" si="3"/>
        <v>-47.7586077704095</v>
      </c>
      <c r="L32" s="84">
        <v>-548800</v>
      </c>
      <c r="M32" s="85">
        <v>-1733626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4.25" thickBot="1">
      <c r="A33" s="7"/>
      <c r="B33" s="57" t="s">
        <v>37</v>
      </c>
      <c r="C33" s="81">
        <v>3558800</v>
      </c>
      <c r="D33" s="82">
        <v>3010000</v>
      </c>
      <c r="E33" s="83">
        <f t="shared" si="0"/>
        <v>-548800</v>
      </c>
      <c r="F33" s="81">
        <v>3629976</v>
      </c>
      <c r="G33" s="82">
        <v>1896350</v>
      </c>
      <c r="H33" s="83">
        <f t="shared" si="1"/>
        <v>-1733626</v>
      </c>
      <c r="I33" s="83">
        <v>595773</v>
      </c>
      <c r="J33" s="58">
        <f t="shared" si="2"/>
        <v>-15.420928402832415</v>
      </c>
      <c r="K33" s="59">
        <f t="shared" si="3"/>
        <v>-47.7586077704095</v>
      </c>
      <c r="L33" s="96">
        <v>-548800</v>
      </c>
      <c r="M33" s="97">
        <v>-1733626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336016077</v>
      </c>
      <c r="D8" s="64">
        <v>270000001</v>
      </c>
      <c r="E8" s="65">
        <f>($D8-$C8)</f>
        <v>-66016076</v>
      </c>
      <c r="F8" s="63">
        <v>353769251</v>
      </c>
      <c r="G8" s="64">
        <v>285000001</v>
      </c>
      <c r="H8" s="65">
        <f>($G8-$F8)</f>
        <v>-68769250</v>
      </c>
      <c r="I8" s="65">
        <v>300390002</v>
      </c>
      <c r="J8" s="30">
        <f>IF($C8=0,0,($E8/$C8)*100)</f>
        <v>-19.646701607078164</v>
      </c>
      <c r="K8" s="31">
        <f>IF($F8=0,0,($H8/$F8)*100)</f>
        <v>-19.43901280442262</v>
      </c>
      <c r="L8" s="84">
        <v>-83944610</v>
      </c>
      <c r="M8" s="85">
        <v>-91868397</v>
      </c>
      <c r="N8" s="32">
        <f>IF($L8=0,0,($E8/$L8)*100)</f>
        <v>78.64242385544468</v>
      </c>
      <c r="O8" s="31">
        <f>IF($M8=0,0,($H8/$M8)*100)</f>
        <v>74.85626422762117</v>
      </c>
      <c r="P8" s="6"/>
      <c r="Q8" s="33"/>
    </row>
    <row r="9" spans="1:17" ht="13.5">
      <c r="A9" s="3"/>
      <c r="B9" s="29" t="s">
        <v>16</v>
      </c>
      <c r="C9" s="63">
        <v>767323556</v>
      </c>
      <c r="D9" s="64">
        <v>741875000</v>
      </c>
      <c r="E9" s="65">
        <f>($D9-$C9)</f>
        <v>-25448556</v>
      </c>
      <c r="F9" s="63">
        <v>809526351</v>
      </c>
      <c r="G9" s="64">
        <v>781862999</v>
      </c>
      <c r="H9" s="65">
        <f>($G9-$F9)</f>
        <v>-27663352</v>
      </c>
      <c r="I9" s="65">
        <v>823987916</v>
      </c>
      <c r="J9" s="30">
        <f>IF($C9=0,0,($E9/$C9)*100)</f>
        <v>-3.3165352218119573</v>
      </c>
      <c r="K9" s="31">
        <f>IF($F9=0,0,($H9/$F9)*100)</f>
        <v>-3.4172268717167427</v>
      </c>
      <c r="L9" s="84">
        <v>-83944610</v>
      </c>
      <c r="M9" s="85">
        <v>-91868397</v>
      </c>
      <c r="N9" s="32">
        <f>IF($L9=0,0,($E9/$L9)*100)</f>
        <v>30.315890442519176</v>
      </c>
      <c r="O9" s="31">
        <f>IF($M9=0,0,($H9/$M9)*100)</f>
        <v>30.11193501068708</v>
      </c>
      <c r="P9" s="6"/>
      <c r="Q9" s="33"/>
    </row>
    <row r="10" spans="1:17" ht="13.5">
      <c r="A10" s="3"/>
      <c r="B10" s="29" t="s">
        <v>17</v>
      </c>
      <c r="C10" s="63">
        <v>809660367</v>
      </c>
      <c r="D10" s="64">
        <v>817180389</v>
      </c>
      <c r="E10" s="65">
        <f aca="true" t="shared" si="0" ref="E10:E33">($D10-$C10)</f>
        <v>7520022</v>
      </c>
      <c r="F10" s="63">
        <v>892704396</v>
      </c>
      <c r="G10" s="64">
        <v>897268601</v>
      </c>
      <c r="H10" s="65">
        <f aca="true" t="shared" si="1" ref="H10:H33">($G10-$F10)</f>
        <v>4564205</v>
      </c>
      <c r="I10" s="65">
        <v>988519335</v>
      </c>
      <c r="J10" s="30">
        <f aca="true" t="shared" si="2" ref="J10:J33">IF($C10=0,0,($E10/$C10)*100)</f>
        <v>0.9287872182583935</v>
      </c>
      <c r="K10" s="31">
        <f aca="true" t="shared" si="3" ref="K10:K33">IF($F10=0,0,($H10/$F10)*100)</f>
        <v>0.5112784277137132</v>
      </c>
      <c r="L10" s="84">
        <v>-83944610</v>
      </c>
      <c r="M10" s="85">
        <v>-91868397</v>
      </c>
      <c r="N10" s="32">
        <f aca="true" t="shared" si="4" ref="N10:N33">IF($L10=0,0,($E10/$L10)*100)</f>
        <v>-8.95831429796386</v>
      </c>
      <c r="O10" s="31">
        <f aca="true" t="shared" si="5" ref="O10:O33">IF($M10=0,0,($H10/$M10)*100)</f>
        <v>-4.968199238308251</v>
      </c>
      <c r="P10" s="6"/>
      <c r="Q10" s="33"/>
    </row>
    <row r="11" spans="1:17" ht="13.5">
      <c r="A11" s="7"/>
      <c r="B11" s="34" t="s">
        <v>18</v>
      </c>
      <c r="C11" s="66">
        <v>1913000000</v>
      </c>
      <c r="D11" s="67">
        <v>1829055390</v>
      </c>
      <c r="E11" s="68">
        <f t="shared" si="0"/>
        <v>-83944610</v>
      </c>
      <c r="F11" s="66">
        <v>2055999998</v>
      </c>
      <c r="G11" s="67">
        <v>1964131601</v>
      </c>
      <c r="H11" s="68">
        <f t="shared" si="1"/>
        <v>-91868397</v>
      </c>
      <c r="I11" s="68">
        <v>2112897253</v>
      </c>
      <c r="J11" s="35">
        <f t="shared" si="2"/>
        <v>-4.388113434396236</v>
      </c>
      <c r="K11" s="36">
        <f t="shared" si="3"/>
        <v>-4.468307251428314</v>
      </c>
      <c r="L11" s="86">
        <v>-83944610</v>
      </c>
      <c r="M11" s="87">
        <v>-91868397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408710000</v>
      </c>
      <c r="D13" s="64">
        <v>469999987</v>
      </c>
      <c r="E13" s="65">
        <f t="shared" si="0"/>
        <v>61289987</v>
      </c>
      <c r="F13" s="63">
        <v>431189000</v>
      </c>
      <c r="G13" s="64">
        <v>498656498</v>
      </c>
      <c r="H13" s="65">
        <f t="shared" si="1"/>
        <v>67467498</v>
      </c>
      <c r="I13" s="65">
        <v>524320571</v>
      </c>
      <c r="J13" s="30">
        <f t="shared" si="2"/>
        <v>14.995959726945756</v>
      </c>
      <c r="K13" s="31">
        <f t="shared" si="3"/>
        <v>15.646850453049591</v>
      </c>
      <c r="L13" s="84">
        <v>-12576019</v>
      </c>
      <c r="M13" s="85">
        <v>-23714665</v>
      </c>
      <c r="N13" s="32">
        <f t="shared" si="4"/>
        <v>-487.35603055307087</v>
      </c>
      <c r="O13" s="31">
        <f t="shared" si="5"/>
        <v>-284.4969473530408</v>
      </c>
      <c r="P13" s="6"/>
      <c r="Q13" s="33"/>
    </row>
    <row r="14" spans="1:17" ht="13.5">
      <c r="A14" s="3"/>
      <c r="B14" s="29" t="s">
        <v>21</v>
      </c>
      <c r="C14" s="63">
        <v>285000000</v>
      </c>
      <c r="D14" s="64">
        <v>275000000</v>
      </c>
      <c r="E14" s="65">
        <f t="shared" si="0"/>
        <v>-10000000</v>
      </c>
      <c r="F14" s="63">
        <v>300675000</v>
      </c>
      <c r="G14" s="64">
        <v>235000000</v>
      </c>
      <c r="H14" s="65">
        <f t="shared" si="1"/>
        <v>-65675000</v>
      </c>
      <c r="I14" s="65">
        <v>190000000</v>
      </c>
      <c r="J14" s="30">
        <f t="shared" si="2"/>
        <v>-3.508771929824561</v>
      </c>
      <c r="K14" s="31">
        <f t="shared" si="3"/>
        <v>-21.8425209944292</v>
      </c>
      <c r="L14" s="84">
        <v>-12576019</v>
      </c>
      <c r="M14" s="85">
        <v>-23714665</v>
      </c>
      <c r="N14" s="32">
        <f t="shared" si="4"/>
        <v>79.51641930566421</v>
      </c>
      <c r="O14" s="31">
        <f t="shared" si="5"/>
        <v>276.93834173917276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-12576019</v>
      </c>
      <c r="M15" s="85">
        <v>-23714665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565870000</v>
      </c>
      <c r="D16" s="64">
        <v>560000000</v>
      </c>
      <c r="E16" s="65">
        <f t="shared" si="0"/>
        <v>-5870000</v>
      </c>
      <c r="F16" s="63">
        <v>596992850</v>
      </c>
      <c r="G16" s="64">
        <v>590240000</v>
      </c>
      <c r="H16" s="65">
        <f t="shared" si="1"/>
        <v>-6752850</v>
      </c>
      <c r="I16" s="65">
        <v>622112960</v>
      </c>
      <c r="J16" s="30">
        <f t="shared" si="2"/>
        <v>-1.0373407319702403</v>
      </c>
      <c r="K16" s="31">
        <f t="shared" si="3"/>
        <v>-1.1311442004707426</v>
      </c>
      <c r="L16" s="84">
        <v>-12576019</v>
      </c>
      <c r="M16" s="85">
        <v>-23714665</v>
      </c>
      <c r="N16" s="32">
        <f t="shared" si="4"/>
        <v>46.676138132424896</v>
      </c>
      <c r="O16" s="31">
        <f t="shared" si="5"/>
        <v>28.475418058825625</v>
      </c>
      <c r="P16" s="6"/>
      <c r="Q16" s="33"/>
    </row>
    <row r="17" spans="1:17" ht="13.5">
      <c r="A17" s="3"/>
      <c r="B17" s="29" t="s">
        <v>23</v>
      </c>
      <c r="C17" s="63">
        <v>1176734000</v>
      </c>
      <c r="D17" s="64">
        <v>1118737994</v>
      </c>
      <c r="E17" s="65">
        <f t="shared" si="0"/>
        <v>-57996006</v>
      </c>
      <c r="F17" s="63">
        <v>1193951149</v>
      </c>
      <c r="G17" s="64">
        <v>1175196836</v>
      </c>
      <c r="H17" s="65">
        <f t="shared" si="1"/>
        <v>-18754313</v>
      </c>
      <c r="I17" s="65">
        <v>1235861065</v>
      </c>
      <c r="J17" s="42">
        <f t="shared" si="2"/>
        <v>-4.928557006086337</v>
      </c>
      <c r="K17" s="31">
        <f t="shared" si="3"/>
        <v>-1.5707772479391449</v>
      </c>
      <c r="L17" s="88">
        <v>-12576019</v>
      </c>
      <c r="M17" s="85">
        <v>-23714665</v>
      </c>
      <c r="N17" s="32">
        <f t="shared" si="4"/>
        <v>461.16347311498174</v>
      </c>
      <c r="O17" s="31">
        <f t="shared" si="5"/>
        <v>79.08318755504243</v>
      </c>
      <c r="P17" s="6"/>
      <c r="Q17" s="33"/>
    </row>
    <row r="18" spans="1:17" ht="13.5">
      <c r="A18" s="3"/>
      <c r="B18" s="34" t="s">
        <v>24</v>
      </c>
      <c r="C18" s="66">
        <v>2436314000</v>
      </c>
      <c r="D18" s="67">
        <v>2423737981</v>
      </c>
      <c r="E18" s="68">
        <f t="shared" si="0"/>
        <v>-12576019</v>
      </c>
      <c r="F18" s="66">
        <v>2522807999</v>
      </c>
      <c r="G18" s="67">
        <v>2499093334</v>
      </c>
      <c r="H18" s="68">
        <f t="shared" si="1"/>
        <v>-23714665</v>
      </c>
      <c r="I18" s="68">
        <v>2572294596</v>
      </c>
      <c r="J18" s="43">
        <f t="shared" si="2"/>
        <v>-0.5161904007447315</v>
      </c>
      <c r="K18" s="36">
        <f t="shared" si="3"/>
        <v>-0.9400106948051579</v>
      </c>
      <c r="L18" s="89">
        <v>-12576019</v>
      </c>
      <c r="M18" s="87">
        <v>-23714665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-523314000</v>
      </c>
      <c r="D19" s="73">
        <v>-594682591</v>
      </c>
      <c r="E19" s="74">
        <f t="shared" si="0"/>
        <v>-71368591</v>
      </c>
      <c r="F19" s="75">
        <v>-466808001</v>
      </c>
      <c r="G19" s="76">
        <v>-534961733</v>
      </c>
      <c r="H19" s="77">
        <f t="shared" si="1"/>
        <v>-68153732</v>
      </c>
      <c r="I19" s="77">
        <v>-459397343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-16000000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-16000000</v>
      </c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297797000</v>
      </c>
      <c r="D24" s="64">
        <v>281797000</v>
      </c>
      <c r="E24" s="65">
        <f t="shared" si="0"/>
        <v>-16000000</v>
      </c>
      <c r="F24" s="63">
        <v>317703000</v>
      </c>
      <c r="G24" s="64">
        <v>317703000</v>
      </c>
      <c r="H24" s="65">
        <f t="shared" si="1"/>
        <v>0</v>
      </c>
      <c r="I24" s="65">
        <v>342794000</v>
      </c>
      <c r="J24" s="30">
        <f t="shared" si="2"/>
        <v>-5.372787502896268</v>
      </c>
      <c r="K24" s="31">
        <f t="shared" si="3"/>
        <v>0</v>
      </c>
      <c r="L24" s="84">
        <v>-16000000</v>
      </c>
      <c r="M24" s="85"/>
      <c r="N24" s="32">
        <f t="shared" si="4"/>
        <v>100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-16000000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297797000</v>
      </c>
      <c r="D26" s="67">
        <v>281797000</v>
      </c>
      <c r="E26" s="68">
        <f t="shared" si="0"/>
        <v>-16000000</v>
      </c>
      <c r="F26" s="66">
        <v>317703000</v>
      </c>
      <c r="G26" s="67">
        <v>317703000</v>
      </c>
      <c r="H26" s="68">
        <f t="shared" si="1"/>
        <v>0</v>
      </c>
      <c r="I26" s="68">
        <v>342794000</v>
      </c>
      <c r="J26" s="43">
        <f t="shared" si="2"/>
        <v>-5.372787502896268</v>
      </c>
      <c r="K26" s="36">
        <f t="shared" si="3"/>
        <v>0</v>
      </c>
      <c r="L26" s="89">
        <v>-16000000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210000000</v>
      </c>
      <c r="D28" s="64">
        <v>135000000</v>
      </c>
      <c r="E28" s="65">
        <f t="shared" si="0"/>
        <v>-75000000</v>
      </c>
      <c r="F28" s="63">
        <v>212000000</v>
      </c>
      <c r="G28" s="64">
        <v>120000000</v>
      </c>
      <c r="H28" s="65">
        <f t="shared" si="1"/>
        <v>-92000000</v>
      </c>
      <c r="I28" s="65">
        <v>142000000</v>
      </c>
      <c r="J28" s="30">
        <f t="shared" si="2"/>
        <v>-35.714285714285715</v>
      </c>
      <c r="K28" s="31">
        <f t="shared" si="3"/>
        <v>-43.39622641509434</v>
      </c>
      <c r="L28" s="84">
        <v>-16000000</v>
      </c>
      <c r="M28" s="85"/>
      <c r="N28" s="32">
        <f t="shared" si="4"/>
        <v>468.75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17797000</v>
      </c>
      <c r="D29" s="64">
        <v>16787000</v>
      </c>
      <c r="E29" s="65">
        <f t="shared" si="0"/>
        <v>-1010000</v>
      </c>
      <c r="F29" s="63">
        <v>21703000</v>
      </c>
      <c r="G29" s="64">
        <v>36703000</v>
      </c>
      <c r="H29" s="65">
        <f t="shared" si="1"/>
        <v>15000000</v>
      </c>
      <c r="I29" s="65">
        <v>38794000</v>
      </c>
      <c r="J29" s="30">
        <f t="shared" si="2"/>
        <v>-5.675113783221891</v>
      </c>
      <c r="K29" s="31">
        <f t="shared" si="3"/>
        <v>69.11486891213197</v>
      </c>
      <c r="L29" s="84">
        <v>-16000000</v>
      </c>
      <c r="M29" s="85"/>
      <c r="N29" s="32">
        <f t="shared" si="4"/>
        <v>6.3125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-16000000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70000000</v>
      </c>
      <c r="D31" s="64">
        <v>77000000</v>
      </c>
      <c r="E31" s="65">
        <f t="shared" si="0"/>
        <v>7000000</v>
      </c>
      <c r="F31" s="63">
        <v>84000000</v>
      </c>
      <c r="G31" s="64">
        <v>88000000</v>
      </c>
      <c r="H31" s="65">
        <f t="shared" si="1"/>
        <v>4000000</v>
      </c>
      <c r="I31" s="65">
        <v>84000000</v>
      </c>
      <c r="J31" s="30">
        <f t="shared" si="2"/>
        <v>10</v>
      </c>
      <c r="K31" s="31">
        <f t="shared" si="3"/>
        <v>4.761904761904762</v>
      </c>
      <c r="L31" s="84">
        <v>-16000000</v>
      </c>
      <c r="M31" s="85"/>
      <c r="N31" s="32">
        <f t="shared" si="4"/>
        <v>-43.75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53010000</v>
      </c>
      <c r="E32" s="65">
        <f t="shared" si="0"/>
        <v>53010000</v>
      </c>
      <c r="F32" s="63">
        <v>0</v>
      </c>
      <c r="G32" s="64">
        <v>73000000</v>
      </c>
      <c r="H32" s="65">
        <f t="shared" si="1"/>
        <v>73000000</v>
      </c>
      <c r="I32" s="65">
        <v>78000000</v>
      </c>
      <c r="J32" s="30">
        <f t="shared" si="2"/>
        <v>0</v>
      </c>
      <c r="K32" s="31">
        <f t="shared" si="3"/>
        <v>0</v>
      </c>
      <c r="L32" s="84">
        <v>-16000000</v>
      </c>
      <c r="M32" s="85"/>
      <c r="N32" s="32">
        <f t="shared" si="4"/>
        <v>-331.3125</v>
      </c>
      <c r="O32" s="31">
        <f t="shared" si="5"/>
        <v>0</v>
      </c>
      <c r="P32" s="6"/>
      <c r="Q32" s="33"/>
    </row>
    <row r="33" spans="1:17" ht="14.25" thickBot="1">
      <c r="A33" s="7"/>
      <c r="B33" s="57" t="s">
        <v>37</v>
      </c>
      <c r="C33" s="81">
        <v>297797000</v>
      </c>
      <c r="D33" s="82">
        <v>281797000</v>
      </c>
      <c r="E33" s="83">
        <f t="shared" si="0"/>
        <v>-16000000</v>
      </c>
      <c r="F33" s="81">
        <v>317703000</v>
      </c>
      <c r="G33" s="82">
        <v>317703000</v>
      </c>
      <c r="H33" s="83">
        <f t="shared" si="1"/>
        <v>0</v>
      </c>
      <c r="I33" s="83">
        <v>342794000</v>
      </c>
      <c r="J33" s="58">
        <f t="shared" si="2"/>
        <v>-5.372787502896268</v>
      </c>
      <c r="K33" s="59">
        <f t="shared" si="3"/>
        <v>0</v>
      </c>
      <c r="L33" s="96">
        <v>-16000000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362089457</v>
      </c>
      <c r="D8" s="64">
        <v>362089456</v>
      </c>
      <c r="E8" s="65">
        <f>($D8-$C8)</f>
        <v>-1</v>
      </c>
      <c r="F8" s="63">
        <v>382004377</v>
      </c>
      <c r="G8" s="64">
        <v>381171571</v>
      </c>
      <c r="H8" s="65">
        <f>($G8-$F8)</f>
        <v>-832806</v>
      </c>
      <c r="I8" s="65">
        <v>401678602</v>
      </c>
      <c r="J8" s="30">
        <f>IF($C8=0,0,($E8/$C8)*100)</f>
        <v>-2.7617484593040774E-07</v>
      </c>
      <c r="K8" s="31">
        <f>IF($F8=0,0,($H8/$F8)*100)</f>
        <v>-0.21800954390635163</v>
      </c>
      <c r="L8" s="84">
        <v>135657252</v>
      </c>
      <c r="M8" s="85">
        <v>156949277</v>
      </c>
      <c r="N8" s="32">
        <f>IF($L8=0,0,($E8/$L8)*100)</f>
        <v>-7.371518921819233E-07</v>
      </c>
      <c r="O8" s="31">
        <f>IF($M8=0,0,($H8/$M8)*100)</f>
        <v>-0.5306211127050939</v>
      </c>
      <c r="P8" s="6"/>
      <c r="Q8" s="33"/>
    </row>
    <row r="9" spans="1:17" ht="13.5">
      <c r="A9" s="3"/>
      <c r="B9" s="29" t="s">
        <v>16</v>
      </c>
      <c r="C9" s="63">
        <v>3226488262</v>
      </c>
      <c r="D9" s="64">
        <v>3373981520</v>
      </c>
      <c r="E9" s="65">
        <f>($D9-$C9)</f>
        <v>147493258</v>
      </c>
      <c r="F9" s="63">
        <v>3438288389</v>
      </c>
      <c r="G9" s="64">
        <v>3551790347</v>
      </c>
      <c r="H9" s="65">
        <f>($G9-$F9)</f>
        <v>113501958</v>
      </c>
      <c r="I9" s="65">
        <v>3742876667</v>
      </c>
      <c r="J9" s="30">
        <f>IF($C9=0,0,($E9/$C9)*100)</f>
        <v>4.571324797213845</v>
      </c>
      <c r="K9" s="31">
        <f>IF($F9=0,0,($H9/$F9)*100)</f>
        <v>3.301118031958081</v>
      </c>
      <c r="L9" s="84">
        <v>135657252</v>
      </c>
      <c r="M9" s="85">
        <v>156949277</v>
      </c>
      <c r="N9" s="32">
        <f>IF($L9=0,0,($E9/$L9)*100)</f>
        <v>108.72493421877661</v>
      </c>
      <c r="O9" s="31">
        <f>IF($M9=0,0,($H9/$M9)*100)</f>
        <v>72.3176048781671</v>
      </c>
      <c r="P9" s="6"/>
      <c r="Q9" s="33"/>
    </row>
    <row r="10" spans="1:17" ht="13.5">
      <c r="A10" s="3"/>
      <c r="B10" s="29" t="s">
        <v>17</v>
      </c>
      <c r="C10" s="63">
        <v>1474237377</v>
      </c>
      <c r="D10" s="64">
        <v>1462401372</v>
      </c>
      <c r="E10" s="65">
        <f aca="true" t="shared" si="0" ref="E10:E33">($D10-$C10)</f>
        <v>-11836005</v>
      </c>
      <c r="F10" s="63">
        <v>1576858014</v>
      </c>
      <c r="G10" s="64">
        <v>1621138139</v>
      </c>
      <c r="H10" s="65">
        <f aca="true" t="shared" si="1" ref="H10:H33">($G10-$F10)</f>
        <v>44280125</v>
      </c>
      <c r="I10" s="65">
        <v>1770432158</v>
      </c>
      <c r="J10" s="30">
        <f aca="true" t="shared" si="2" ref="J10:J33">IF($C10=0,0,($E10/$C10)*100)</f>
        <v>-0.8028561196898755</v>
      </c>
      <c r="K10" s="31">
        <f aca="true" t="shared" si="3" ref="K10:K33">IF($F10=0,0,($H10/$F10)*100)</f>
        <v>2.808123788372997</v>
      </c>
      <c r="L10" s="84">
        <v>135657252</v>
      </c>
      <c r="M10" s="85">
        <v>156949277</v>
      </c>
      <c r="N10" s="32">
        <f aca="true" t="shared" si="4" ref="N10:N33">IF($L10=0,0,($E10/$L10)*100)</f>
        <v>-8.724933481624705</v>
      </c>
      <c r="O10" s="31">
        <f aca="true" t="shared" si="5" ref="O10:O33">IF($M10=0,0,($H10/$M10)*100)</f>
        <v>28.213016234537992</v>
      </c>
      <c r="P10" s="6"/>
      <c r="Q10" s="33"/>
    </row>
    <row r="11" spans="1:17" ht="13.5">
      <c r="A11" s="7"/>
      <c r="B11" s="34" t="s">
        <v>18</v>
      </c>
      <c r="C11" s="66">
        <v>5062815096</v>
      </c>
      <c r="D11" s="67">
        <v>5198472348</v>
      </c>
      <c r="E11" s="68">
        <f t="shared" si="0"/>
        <v>135657252</v>
      </c>
      <c r="F11" s="66">
        <v>5397150780</v>
      </c>
      <c r="G11" s="67">
        <v>5554100057</v>
      </c>
      <c r="H11" s="68">
        <f t="shared" si="1"/>
        <v>156949277</v>
      </c>
      <c r="I11" s="68">
        <v>5914987427</v>
      </c>
      <c r="J11" s="35">
        <f t="shared" si="2"/>
        <v>2.679482648046525</v>
      </c>
      <c r="K11" s="36">
        <f t="shared" si="3"/>
        <v>2.9080024516194825</v>
      </c>
      <c r="L11" s="86">
        <v>135657252</v>
      </c>
      <c r="M11" s="87">
        <v>156949277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736126969</v>
      </c>
      <c r="D13" s="64">
        <v>729929718</v>
      </c>
      <c r="E13" s="65">
        <f t="shared" si="0"/>
        <v>-6197251</v>
      </c>
      <c r="F13" s="63">
        <v>776430122</v>
      </c>
      <c r="G13" s="64">
        <v>778085498</v>
      </c>
      <c r="H13" s="65">
        <f t="shared" si="1"/>
        <v>1655376</v>
      </c>
      <c r="I13" s="65">
        <v>820100672</v>
      </c>
      <c r="J13" s="30">
        <f t="shared" si="2"/>
        <v>-0.84187256560084</v>
      </c>
      <c r="K13" s="31">
        <f t="shared" si="3"/>
        <v>0.21320347486467042</v>
      </c>
      <c r="L13" s="84">
        <v>12500313</v>
      </c>
      <c r="M13" s="85">
        <v>48947502</v>
      </c>
      <c r="N13" s="32">
        <f t="shared" si="4"/>
        <v>-49.57676659776439</v>
      </c>
      <c r="O13" s="31">
        <f t="shared" si="5"/>
        <v>3.3819417383138366</v>
      </c>
      <c r="P13" s="6"/>
      <c r="Q13" s="33"/>
    </row>
    <row r="14" spans="1:17" ht="13.5">
      <c r="A14" s="3"/>
      <c r="B14" s="29" t="s">
        <v>21</v>
      </c>
      <c r="C14" s="63">
        <v>500637713</v>
      </c>
      <c r="D14" s="64">
        <v>635637711</v>
      </c>
      <c r="E14" s="65">
        <f t="shared" si="0"/>
        <v>134999998</v>
      </c>
      <c r="F14" s="63">
        <v>495769662</v>
      </c>
      <c r="G14" s="64">
        <v>629969662</v>
      </c>
      <c r="H14" s="65">
        <f t="shared" si="1"/>
        <v>134200000</v>
      </c>
      <c r="I14" s="65">
        <v>620941222</v>
      </c>
      <c r="J14" s="30">
        <f t="shared" si="2"/>
        <v>26.965606963772625</v>
      </c>
      <c r="K14" s="31">
        <f t="shared" si="3"/>
        <v>27.06902222669688</v>
      </c>
      <c r="L14" s="84">
        <v>12500313</v>
      </c>
      <c r="M14" s="85">
        <v>48947502</v>
      </c>
      <c r="N14" s="32">
        <f t="shared" si="4"/>
        <v>1079.9729414775454</v>
      </c>
      <c r="O14" s="31">
        <f t="shared" si="5"/>
        <v>274.171294788445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12500313</v>
      </c>
      <c r="M15" s="85">
        <v>48947502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2141319892</v>
      </c>
      <c r="D16" s="64">
        <v>2274386416</v>
      </c>
      <c r="E16" s="65">
        <f t="shared" si="0"/>
        <v>133066524</v>
      </c>
      <c r="F16" s="63">
        <v>2312783542</v>
      </c>
      <c r="G16" s="64">
        <v>2456927101</v>
      </c>
      <c r="H16" s="65">
        <f t="shared" si="1"/>
        <v>144143559</v>
      </c>
      <c r="I16" s="65">
        <v>2589601163</v>
      </c>
      <c r="J16" s="30">
        <f t="shared" si="2"/>
        <v>6.21422910687648</v>
      </c>
      <c r="K16" s="31">
        <f t="shared" si="3"/>
        <v>6.232470803357178</v>
      </c>
      <c r="L16" s="84">
        <v>12500313</v>
      </c>
      <c r="M16" s="85">
        <v>48947502</v>
      </c>
      <c r="N16" s="32">
        <f t="shared" si="4"/>
        <v>1064.505536781359</v>
      </c>
      <c r="O16" s="31">
        <f t="shared" si="5"/>
        <v>294.4860373058466</v>
      </c>
      <c r="P16" s="6"/>
      <c r="Q16" s="33"/>
    </row>
    <row r="17" spans="1:17" ht="13.5">
      <c r="A17" s="3"/>
      <c r="B17" s="29" t="s">
        <v>23</v>
      </c>
      <c r="C17" s="63">
        <v>1650633441</v>
      </c>
      <c r="D17" s="64">
        <v>1401264483</v>
      </c>
      <c r="E17" s="65">
        <f t="shared" si="0"/>
        <v>-249368958</v>
      </c>
      <c r="F17" s="63">
        <v>1745435293</v>
      </c>
      <c r="G17" s="64">
        <v>1514383860</v>
      </c>
      <c r="H17" s="65">
        <f t="shared" si="1"/>
        <v>-231051433</v>
      </c>
      <c r="I17" s="65">
        <v>1596249123</v>
      </c>
      <c r="J17" s="42">
        <f t="shared" si="2"/>
        <v>-15.107470369007265</v>
      </c>
      <c r="K17" s="31">
        <f t="shared" si="3"/>
        <v>-13.237467692249764</v>
      </c>
      <c r="L17" s="88">
        <v>12500313</v>
      </c>
      <c r="M17" s="85">
        <v>48947502</v>
      </c>
      <c r="N17" s="32">
        <f t="shared" si="4"/>
        <v>-1994.90171166114</v>
      </c>
      <c r="O17" s="31">
        <f t="shared" si="5"/>
        <v>-472.0392738326054</v>
      </c>
      <c r="P17" s="6"/>
      <c r="Q17" s="33"/>
    </row>
    <row r="18" spans="1:17" ht="13.5">
      <c r="A18" s="3"/>
      <c r="B18" s="34" t="s">
        <v>24</v>
      </c>
      <c r="C18" s="66">
        <v>5028718015</v>
      </c>
      <c r="D18" s="67">
        <v>5041218328</v>
      </c>
      <c r="E18" s="68">
        <f t="shared" si="0"/>
        <v>12500313</v>
      </c>
      <c r="F18" s="66">
        <v>5330418619</v>
      </c>
      <c r="G18" s="67">
        <v>5379366121</v>
      </c>
      <c r="H18" s="68">
        <f t="shared" si="1"/>
        <v>48947502</v>
      </c>
      <c r="I18" s="68">
        <v>5626892180</v>
      </c>
      <c r="J18" s="43">
        <f t="shared" si="2"/>
        <v>0.24857852364585212</v>
      </c>
      <c r="K18" s="36">
        <f t="shared" si="3"/>
        <v>0.918267503897896</v>
      </c>
      <c r="L18" s="89">
        <v>12500313</v>
      </c>
      <c r="M18" s="87">
        <v>48947502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34097081</v>
      </c>
      <c r="D19" s="73">
        <v>157254020</v>
      </c>
      <c r="E19" s="74">
        <f t="shared" si="0"/>
        <v>123156939</v>
      </c>
      <c r="F19" s="75">
        <v>66732161</v>
      </c>
      <c r="G19" s="76">
        <v>174733936</v>
      </c>
      <c r="H19" s="77">
        <f t="shared" si="1"/>
        <v>108001775</v>
      </c>
      <c r="I19" s="77">
        <v>288095247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60000000</v>
      </c>
      <c r="D22" s="64">
        <v>60000000</v>
      </c>
      <c r="E22" s="65">
        <f t="shared" si="0"/>
        <v>0</v>
      </c>
      <c r="F22" s="63">
        <v>60000000</v>
      </c>
      <c r="G22" s="64">
        <v>60000000</v>
      </c>
      <c r="H22" s="65">
        <f t="shared" si="1"/>
        <v>0</v>
      </c>
      <c r="I22" s="65">
        <v>64200000</v>
      </c>
      <c r="J22" s="30">
        <f t="shared" si="2"/>
        <v>0</v>
      </c>
      <c r="K22" s="31">
        <f t="shared" si="3"/>
        <v>0</v>
      </c>
      <c r="L22" s="84">
        <v>92095693</v>
      </c>
      <c r="M22" s="85">
        <v>108260937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166384000</v>
      </c>
      <c r="D23" s="64">
        <v>261133361</v>
      </c>
      <c r="E23" s="65">
        <f t="shared" si="0"/>
        <v>94749361</v>
      </c>
      <c r="F23" s="63">
        <v>163447066</v>
      </c>
      <c r="G23" s="64">
        <v>300420552</v>
      </c>
      <c r="H23" s="65">
        <f t="shared" si="1"/>
        <v>136973486</v>
      </c>
      <c r="I23" s="65">
        <v>319563803</v>
      </c>
      <c r="J23" s="30">
        <f t="shared" si="2"/>
        <v>56.9461973507068</v>
      </c>
      <c r="K23" s="31">
        <f t="shared" si="3"/>
        <v>83.80296407400792</v>
      </c>
      <c r="L23" s="84">
        <v>92095693</v>
      </c>
      <c r="M23" s="85">
        <v>108260937</v>
      </c>
      <c r="N23" s="32">
        <f t="shared" si="4"/>
        <v>102.88142465033626</v>
      </c>
      <c r="O23" s="31">
        <f t="shared" si="5"/>
        <v>126.52161508633534</v>
      </c>
      <c r="P23" s="6"/>
      <c r="Q23" s="33"/>
    </row>
    <row r="24" spans="1:17" ht="13.5">
      <c r="A24" s="7"/>
      <c r="B24" s="29" t="s">
        <v>29</v>
      </c>
      <c r="C24" s="63">
        <v>470684217</v>
      </c>
      <c r="D24" s="64">
        <v>468030549</v>
      </c>
      <c r="E24" s="65">
        <f t="shared" si="0"/>
        <v>-2653668</v>
      </c>
      <c r="F24" s="63">
        <v>498768620</v>
      </c>
      <c r="G24" s="64">
        <v>470056071</v>
      </c>
      <c r="H24" s="65">
        <f t="shared" si="1"/>
        <v>-28712549</v>
      </c>
      <c r="I24" s="65">
        <v>497601942</v>
      </c>
      <c r="J24" s="30">
        <f t="shared" si="2"/>
        <v>-0.5637894588677062</v>
      </c>
      <c r="K24" s="31">
        <f t="shared" si="3"/>
        <v>-5.756687138817995</v>
      </c>
      <c r="L24" s="84">
        <v>92095693</v>
      </c>
      <c r="M24" s="85">
        <v>108260937</v>
      </c>
      <c r="N24" s="32">
        <f t="shared" si="4"/>
        <v>-2.881424650336254</v>
      </c>
      <c r="O24" s="31">
        <f t="shared" si="5"/>
        <v>-26.52161508633534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92095693</v>
      </c>
      <c r="M25" s="85">
        <v>108260937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697068217</v>
      </c>
      <c r="D26" s="67">
        <v>789163910</v>
      </c>
      <c r="E26" s="68">
        <f t="shared" si="0"/>
        <v>92095693</v>
      </c>
      <c r="F26" s="66">
        <v>722215686</v>
      </c>
      <c r="G26" s="67">
        <v>830476623</v>
      </c>
      <c r="H26" s="68">
        <f t="shared" si="1"/>
        <v>108260937</v>
      </c>
      <c r="I26" s="68">
        <v>881365745</v>
      </c>
      <c r="J26" s="43">
        <f t="shared" si="2"/>
        <v>13.211862304719023</v>
      </c>
      <c r="K26" s="36">
        <f t="shared" si="3"/>
        <v>14.990111555123436</v>
      </c>
      <c r="L26" s="89">
        <v>92095693</v>
      </c>
      <c r="M26" s="87">
        <v>108260937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224773217</v>
      </c>
      <c r="D28" s="64">
        <v>143896386</v>
      </c>
      <c r="E28" s="65">
        <f t="shared" si="0"/>
        <v>-80876831</v>
      </c>
      <c r="F28" s="63">
        <v>256035834</v>
      </c>
      <c r="G28" s="64">
        <v>203438798</v>
      </c>
      <c r="H28" s="65">
        <f t="shared" si="1"/>
        <v>-52597036</v>
      </c>
      <c r="I28" s="65">
        <v>173880000</v>
      </c>
      <c r="J28" s="30">
        <f t="shared" si="2"/>
        <v>-35.98152488069786</v>
      </c>
      <c r="K28" s="31">
        <f t="shared" si="3"/>
        <v>-20.54284167113889</v>
      </c>
      <c r="L28" s="84">
        <v>450297793</v>
      </c>
      <c r="M28" s="85">
        <v>480791121</v>
      </c>
      <c r="N28" s="32">
        <f t="shared" si="4"/>
        <v>-17.960743369666037</v>
      </c>
      <c r="O28" s="31">
        <f t="shared" si="5"/>
        <v>-10.939685385745715</v>
      </c>
      <c r="P28" s="6"/>
      <c r="Q28" s="33"/>
    </row>
    <row r="29" spans="1:17" ht="13.5">
      <c r="A29" s="7"/>
      <c r="B29" s="29" t="s">
        <v>33</v>
      </c>
      <c r="C29" s="63">
        <v>112018000</v>
      </c>
      <c r="D29" s="64">
        <v>33040000</v>
      </c>
      <c r="E29" s="65">
        <f t="shared" si="0"/>
        <v>-78978000</v>
      </c>
      <c r="F29" s="63">
        <v>122554115</v>
      </c>
      <c r="G29" s="64">
        <v>33480000</v>
      </c>
      <c r="H29" s="65">
        <f t="shared" si="1"/>
        <v>-89074115</v>
      </c>
      <c r="I29" s="65">
        <v>35580000</v>
      </c>
      <c r="J29" s="30">
        <f t="shared" si="2"/>
        <v>-70.5047403095931</v>
      </c>
      <c r="K29" s="31">
        <f t="shared" si="3"/>
        <v>-72.68145586135562</v>
      </c>
      <c r="L29" s="84">
        <v>450297793</v>
      </c>
      <c r="M29" s="85">
        <v>480791121</v>
      </c>
      <c r="N29" s="32">
        <f t="shared" si="4"/>
        <v>-17.53905997935904</v>
      </c>
      <c r="O29" s="31">
        <f t="shared" si="5"/>
        <v>-18.52657237403517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2500000</v>
      </c>
      <c r="E30" s="65">
        <f t="shared" si="0"/>
        <v>2500000</v>
      </c>
      <c r="F30" s="63">
        <v>0</v>
      </c>
      <c r="G30" s="64">
        <v>2635000</v>
      </c>
      <c r="H30" s="65">
        <f t="shared" si="1"/>
        <v>2635000</v>
      </c>
      <c r="I30" s="65">
        <v>2819450</v>
      </c>
      <c r="J30" s="30">
        <f t="shared" si="2"/>
        <v>0</v>
      </c>
      <c r="K30" s="31">
        <f t="shared" si="3"/>
        <v>0</v>
      </c>
      <c r="L30" s="84">
        <v>450297793</v>
      </c>
      <c r="M30" s="85">
        <v>480791121</v>
      </c>
      <c r="N30" s="32">
        <f t="shared" si="4"/>
        <v>0.5551881530096684</v>
      </c>
      <c r="O30" s="31">
        <f t="shared" si="5"/>
        <v>0.5480550461330171</v>
      </c>
      <c r="P30" s="6"/>
      <c r="Q30" s="33"/>
    </row>
    <row r="31" spans="1:17" ht="13.5">
      <c r="A31" s="7"/>
      <c r="B31" s="29" t="s">
        <v>35</v>
      </c>
      <c r="C31" s="63">
        <v>228009000</v>
      </c>
      <c r="D31" s="64">
        <v>198087939</v>
      </c>
      <c r="E31" s="65">
        <f t="shared" si="0"/>
        <v>-29921061</v>
      </c>
      <c r="F31" s="63">
        <v>186790000</v>
      </c>
      <c r="G31" s="64">
        <v>170238452</v>
      </c>
      <c r="H31" s="65">
        <f t="shared" si="1"/>
        <v>-16551548</v>
      </c>
      <c r="I31" s="65">
        <v>181690904</v>
      </c>
      <c r="J31" s="30">
        <f t="shared" si="2"/>
        <v>-13.122754364959277</v>
      </c>
      <c r="K31" s="31">
        <f t="shared" si="3"/>
        <v>-8.861046094544676</v>
      </c>
      <c r="L31" s="84">
        <v>450297793</v>
      </c>
      <c r="M31" s="85">
        <v>480791121</v>
      </c>
      <c r="N31" s="32">
        <f t="shared" si="4"/>
        <v>-6.6447274370718485</v>
      </c>
      <c r="O31" s="31">
        <f t="shared" si="5"/>
        <v>-3.4425652382211944</v>
      </c>
      <c r="P31" s="6"/>
      <c r="Q31" s="33"/>
    </row>
    <row r="32" spans="1:17" ht="13.5">
      <c r="A32" s="7"/>
      <c r="B32" s="29" t="s">
        <v>36</v>
      </c>
      <c r="C32" s="63">
        <v>132268000</v>
      </c>
      <c r="D32" s="64">
        <v>769841685</v>
      </c>
      <c r="E32" s="65">
        <f t="shared" si="0"/>
        <v>637573685</v>
      </c>
      <c r="F32" s="63">
        <v>156835737</v>
      </c>
      <c r="G32" s="64">
        <v>793214557</v>
      </c>
      <c r="H32" s="65">
        <f t="shared" si="1"/>
        <v>636378820</v>
      </c>
      <c r="I32" s="65">
        <v>879826782</v>
      </c>
      <c r="J32" s="30">
        <f t="shared" si="2"/>
        <v>482.0316970091027</v>
      </c>
      <c r="K32" s="31">
        <f t="shared" si="3"/>
        <v>405.76136037158415</v>
      </c>
      <c r="L32" s="84">
        <v>450297793</v>
      </c>
      <c r="M32" s="85">
        <v>480791121</v>
      </c>
      <c r="N32" s="32">
        <f t="shared" si="4"/>
        <v>141.58934263308726</v>
      </c>
      <c r="O32" s="31">
        <f t="shared" si="5"/>
        <v>132.36076795186906</v>
      </c>
      <c r="P32" s="6"/>
      <c r="Q32" s="33"/>
    </row>
    <row r="33" spans="1:17" ht="14.25" thickBot="1">
      <c r="A33" s="7"/>
      <c r="B33" s="57" t="s">
        <v>37</v>
      </c>
      <c r="C33" s="81">
        <v>697068217</v>
      </c>
      <c r="D33" s="82">
        <v>1147366010</v>
      </c>
      <c r="E33" s="83">
        <f t="shared" si="0"/>
        <v>450297793</v>
      </c>
      <c r="F33" s="81">
        <v>722215686</v>
      </c>
      <c r="G33" s="82">
        <v>1203006807</v>
      </c>
      <c r="H33" s="83">
        <f t="shared" si="1"/>
        <v>480791121</v>
      </c>
      <c r="I33" s="83">
        <v>1273797136</v>
      </c>
      <c r="J33" s="58">
        <f t="shared" si="2"/>
        <v>64.59881285908637</v>
      </c>
      <c r="K33" s="59">
        <f t="shared" si="3"/>
        <v>66.57168077626051</v>
      </c>
      <c r="L33" s="96">
        <v>450297793</v>
      </c>
      <c r="M33" s="97">
        <v>480791121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8432000</v>
      </c>
      <c r="D8" s="64">
        <v>5627805</v>
      </c>
      <c r="E8" s="65">
        <f>($D8-$C8)</f>
        <v>-2804195</v>
      </c>
      <c r="F8" s="63">
        <v>8895760</v>
      </c>
      <c r="G8" s="64">
        <v>5919078</v>
      </c>
      <c r="H8" s="65">
        <f>($G8-$F8)</f>
        <v>-2976682</v>
      </c>
      <c r="I8" s="65">
        <v>6225423</v>
      </c>
      <c r="J8" s="30">
        <f>IF($C8=0,0,($E8/$C8)*100)</f>
        <v>-33.2565820683112</v>
      </c>
      <c r="K8" s="31">
        <f>IF($F8=0,0,($H8/$F8)*100)</f>
        <v>-33.46180652355729</v>
      </c>
      <c r="L8" s="84">
        <v>-7727885</v>
      </c>
      <c r="M8" s="85">
        <v>-16934984</v>
      </c>
      <c r="N8" s="32">
        <f>IF($L8=0,0,($E8/$L8)*100)</f>
        <v>36.28670716502639</v>
      </c>
      <c r="O8" s="31">
        <f>IF($M8=0,0,($H8/$M8)*100)</f>
        <v>17.577117285732307</v>
      </c>
      <c r="P8" s="6"/>
      <c r="Q8" s="33"/>
    </row>
    <row r="9" spans="1:17" ht="13.5">
      <c r="A9" s="3"/>
      <c r="B9" s="29" t="s">
        <v>16</v>
      </c>
      <c r="C9" s="63">
        <v>66955049</v>
      </c>
      <c r="D9" s="64">
        <v>56749387</v>
      </c>
      <c r="E9" s="65">
        <f>($D9-$C9)</f>
        <v>-10205662</v>
      </c>
      <c r="F9" s="63">
        <v>71266592</v>
      </c>
      <c r="G9" s="64">
        <v>64009864</v>
      </c>
      <c r="H9" s="65">
        <f>($G9-$F9)</f>
        <v>-7256728</v>
      </c>
      <c r="I9" s="65">
        <v>66690289</v>
      </c>
      <c r="J9" s="30">
        <f>IF($C9=0,0,($E9/$C9)*100)</f>
        <v>-15.242557734518272</v>
      </c>
      <c r="K9" s="31">
        <f>IF($F9=0,0,($H9/$F9)*100)</f>
        <v>-10.18251020057196</v>
      </c>
      <c r="L9" s="84">
        <v>-7727885</v>
      </c>
      <c r="M9" s="85">
        <v>-16934984</v>
      </c>
      <c r="N9" s="32">
        <f>IF($L9=0,0,($E9/$L9)*100)</f>
        <v>132.06280890567083</v>
      </c>
      <c r="O9" s="31">
        <f>IF($M9=0,0,($H9/$M9)*100)</f>
        <v>42.85051583160634</v>
      </c>
      <c r="P9" s="6"/>
      <c r="Q9" s="33"/>
    </row>
    <row r="10" spans="1:17" ht="13.5">
      <c r="A10" s="3"/>
      <c r="B10" s="29" t="s">
        <v>17</v>
      </c>
      <c r="C10" s="63">
        <v>168380159</v>
      </c>
      <c r="D10" s="64">
        <v>173662131</v>
      </c>
      <c r="E10" s="65">
        <f aca="true" t="shared" si="0" ref="E10:E33">($D10-$C10)</f>
        <v>5281972</v>
      </c>
      <c r="F10" s="63">
        <v>180901878</v>
      </c>
      <c r="G10" s="64">
        <v>174200304</v>
      </c>
      <c r="H10" s="65">
        <f aca="true" t="shared" si="1" ref="H10:H33">($G10-$F10)</f>
        <v>-6701574</v>
      </c>
      <c r="I10" s="65">
        <v>188022651</v>
      </c>
      <c r="J10" s="30">
        <f aca="true" t="shared" si="2" ref="J10:J33">IF($C10=0,0,($E10/$C10)*100)</f>
        <v>3.1369325408464546</v>
      </c>
      <c r="K10" s="31">
        <f aca="true" t="shared" si="3" ref="K10:K33">IF($F10=0,0,($H10/$F10)*100)</f>
        <v>-3.704535339318036</v>
      </c>
      <c r="L10" s="84">
        <v>-7727885</v>
      </c>
      <c r="M10" s="85">
        <v>-16934984</v>
      </c>
      <c r="N10" s="32">
        <f aca="true" t="shared" si="4" ref="N10:N33">IF($L10=0,0,($E10/$L10)*100)</f>
        <v>-68.34951607069722</v>
      </c>
      <c r="O10" s="31">
        <f aca="true" t="shared" si="5" ref="O10:O33">IF($M10=0,0,($H10/$M10)*100)</f>
        <v>39.572366882661356</v>
      </c>
      <c r="P10" s="6"/>
      <c r="Q10" s="33"/>
    </row>
    <row r="11" spans="1:17" ht="13.5">
      <c r="A11" s="7"/>
      <c r="B11" s="34" t="s">
        <v>18</v>
      </c>
      <c r="C11" s="66">
        <v>243767208</v>
      </c>
      <c r="D11" s="67">
        <v>236039323</v>
      </c>
      <c r="E11" s="68">
        <f t="shared" si="0"/>
        <v>-7727885</v>
      </c>
      <c r="F11" s="66">
        <v>261064230</v>
      </c>
      <c r="G11" s="67">
        <v>244129246</v>
      </c>
      <c r="H11" s="68">
        <f t="shared" si="1"/>
        <v>-16934984</v>
      </c>
      <c r="I11" s="68">
        <v>260938363</v>
      </c>
      <c r="J11" s="35">
        <f t="shared" si="2"/>
        <v>-3.17019055327573</v>
      </c>
      <c r="K11" s="36">
        <f t="shared" si="3"/>
        <v>-6.486903242163815</v>
      </c>
      <c r="L11" s="86">
        <v>-7727885</v>
      </c>
      <c r="M11" s="87">
        <v>-16934984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54413546</v>
      </c>
      <c r="D13" s="64">
        <v>56311775</v>
      </c>
      <c r="E13" s="65">
        <f t="shared" si="0"/>
        <v>1898229</v>
      </c>
      <c r="F13" s="63">
        <v>58374605</v>
      </c>
      <c r="G13" s="64">
        <v>60052220</v>
      </c>
      <c r="H13" s="65">
        <f t="shared" si="1"/>
        <v>1677615</v>
      </c>
      <c r="I13" s="65">
        <v>64041181</v>
      </c>
      <c r="J13" s="30">
        <f t="shared" si="2"/>
        <v>3.4885228762705522</v>
      </c>
      <c r="K13" s="31">
        <f t="shared" si="3"/>
        <v>2.8738781187470135</v>
      </c>
      <c r="L13" s="84">
        <v>-29642348</v>
      </c>
      <c r="M13" s="85">
        <v>-32621700</v>
      </c>
      <c r="N13" s="32">
        <f t="shared" si="4"/>
        <v>-6.403774086992028</v>
      </c>
      <c r="O13" s="31">
        <f t="shared" si="5"/>
        <v>-5.142635117115294</v>
      </c>
      <c r="P13" s="6"/>
      <c r="Q13" s="33"/>
    </row>
    <row r="14" spans="1:17" ht="13.5">
      <c r="A14" s="3"/>
      <c r="B14" s="29" t="s">
        <v>21</v>
      </c>
      <c r="C14" s="63">
        <v>18990000</v>
      </c>
      <c r="D14" s="64">
        <v>19000000</v>
      </c>
      <c r="E14" s="65">
        <f t="shared" si="0"/>
        <v>10000</v>
      </c>
      <c r="F14" s="63">
        <v>20034450</v>
      </c>
      <c r="G14" s="64">
        <v>20026000</v>
      </c>
      <c r="H14" s="65">
        <f t="shared" si="1"/>
        <v>-8450</v>
      </c>
      <c r="I14" s="65">
        <v>21107404</v>
      </c>
      <c r="J14" s="30">
        <f t="shared" si="2"/>
        <v>0.0526592943654555</v>
      </c>
      <c r="K14" s="31">
        <f t="shared" si="3"/>
        <v>-0.04217734951545962</v>
      </c>
      <c r="L14" s="84">
        <v>-29642348</v>
      </c>
      <c r="M14" s="85">
        <v>-32621700</v>
      </c>
      <c r="N14" s="32">
        <f t="shared" si="4"/>
        <v>-0.033735519197062254</v>
      </c>
      <c r="O14" s="31">
        <f t="shared" si="5"/>
        <v>0.025903003215650932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-29642348</v>
      </c>
      <c r="M15" s="85">
        <v>-32621700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31150109</v>
      </c>
      <c r="D16" s="64">
        <v>30561141</v>
      </c>
      <c r="E16" s="65">
        <f t="shared" si="0"/>
        <v>-588968</v>
      </c>
      <c r="F16" s="63">
        <v>33401813</v>
      </c>
      <c r="G16" s="64">
        <v>32150321</v>
      </c>
      <c r="H16" s="65">
        <f t="shared" si="1"/>
        <v>-1251492</v>
      </c>
      <c r="I16" s="65">
        <v>33822138</v>
      </c>
      <c r="J16" s="30">
        <f t="shared" si="2"/>
        <v>-1.890741377502082</v>
      </c>
      <c r="K16" s="31">
        <f t="shared" si="3"/>
        <v>-3.7467786553981366</v>
      </c>
      <c r="L16" s="84">
        <v>-29642348</v>
      </c>
      <c r="M16" s="85">
        <v>-32621700</v>
      </c>
      <c r="N16" s="32">
        <f t="shared" si="4"/>
        <v>1.9869141270455364</v>
      </c>
      <c r="O16" s="31">
        <f t="shared" si="5"/>
        <v>3.8363788521137767</v>
      </c>
      <c r="P16" s="6"/>
      <c r="Q16" s="33"/>
    </row>
    <row r="17" spans="1:17" ht="13.5">
      <c r="A17" s="3"/>
      <c r="B17" s="29" t="s">
        <v>23</v>
      </c>
      <c r="C17" s="63">
        <v>138489589</v>
      </c>
      <c r="D17" s="64">
        <v>107527980</v>
      </c>
      <c r="E17" s="65">
        <f t="shared" si="0"/>
        <v>-30961609</v>
      </c>
      <c r="F17" s="63">
        <v>148454414</v>
      </c>
      <c r="G17" s="64">
        <v>115415041</v>
      </c>
      <c r="H17" s="65">
        <f t="shared" si="1"/>
        <v>-33039373</v>
      </c>
      <c r="I17" s="65">
        <v>121619636</v>
      </c>
      <c r="J17" s="42">
        <f t="shared" si="2"/>
        <v>-22.356632887400654</v>
      </c>
      <c r="K17" s="31">
        <f t="shared" si="3"/>
        <v>-22.25556796175828</v>
      </c>
      <c r="L17" s="88">
        <v>-29642348</v>
      </c>
      <c r="M17" s="85">
        <v>-32621700</v>
      </c>
      <c r="N17" s="32">
        <f t="shared" si="4"/>
        <v>104.45059547914354</v>
      </c>
      <c r="O17" s="31">
        <f t="shared" si="5"/>
        <v>101.28035326178586</v>
      </c>
      <c r="P17" s="6"/>
      <c r="Q17" s="33"/>
    </row>
    <row r="18" spans="1:17" ht="13.5">
      <c r="A18" s="3"/>
      <c r="B18" s="34" t="s">
        <v>24</v>
      </c>
      <c r="C18" s="66">
        <v>243043244</v>
      </c>
      <c r="D18" s="67">
        <v>213400896</v>
      </c>
      <c r="E18" s="68">
        <f t="shared" si="0"/>
        <v>-29642348</v>
      </c>
      <c r="F18" s="66">
        <v>260265282</v>
      </c>
      <c r="G18" s="67">
        <v>227643582</v>
      </c>
      <c r="H18" s="68">
        <f t="shared" si="1"/>
        <v>-32621700</v>
      </c>
      <c r="I18" s="68">
        <v>240590359</v>
      </c>
      <c r="J18" s="43">
        <f t="shared" si="2"/>
        <v>-12.196326675099844</v>
      </c>
      <c r="K18" s="36">
        <f t="shared" si="3"/>
        <v>-12.534019039850271</v>
      </c>
      <c r="L18" s="89">
        <v>-29642348</v>
      </c>
      <c r="M18" s="87">
        <v>-32621700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723964</v>
      </c>
      <c r="D19" s="73">
        <v>22638427</v>
      </c>
      <c r="E19" s="74">
        <f t="shared" si="0"/>
        <v>21914463</v>
      </c>
      <c r="F19" s="75">
        <v>798948</v>
      </c>
      <c r="G19" s="76">
        <v>16485664</v>
      </c>
      <c r="H19" s="77">
        <f t="shared" si="1"/>
        <v>15686716</v>
      </c>
      <c r="I19" s="77">
        <v>20348004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-54554650</v>
      </c>
      <c r="M22" s="85">
        <v>-57399750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-54554650</v>
      </c>
      <c r="M23" s="85">
        <v>-57399750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54554650</v>
      </c>
      <c r="D24" s="64">
        <v>0</v>
      </c>
      <c r="E24" s="65">
        <f t="shared" si="0"/>
        <v>-54554650</v>
      </c>
      <c r="F24" s="63">
        <v>57399750</v>
      </c>
      <c r="G24" s="64">
        <v>0</v>
      </c>
      <c r="H24" s="65">
        <f t="shared" si="1"/>
        <v>-57399750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-54554650</v>
      </c>
      <c r="M24" s="85">
        <v>-57399750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-54554650</v>
      </c>
      <c r="M25" s="85">
        <v>-57399750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54554650</v>
      </c>
      <c r="D26" s="67">
        <v>0</v>
      </c>
      <c r="E26" s="68">
        <f t="shared" si="0"/>
        <v>-54554650</v>
      </c>
      <c r="F26" s="66">
        <v>57399750</v>
      </c>
      <c r="G26" s="67">
        <v>0</v>
      </c>
      <c r="H26" s="68">
        <f t="shared" si="1"/>
        <v>-57399750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-54554650</v>
      </c>
      <c r="M26" s="87">
        <v>-57399750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42554650</v>
      </c>
      <c r="D28" s="64">
        <v>24555000</v>
      </c>
      <c r="E28" s="65">
        <f t="shared" si="0"/>
        <v>-17999650</v>
      </c>
      <c r="F28" s="63">
        <v>44399750</v>
      </c>
      <c r="G28" s="64">
        <v>25660000</v>
      </c>
      <c r="H28" s="65">
        <f t="shared" si="1"/>
        <v>-18739750</v>
      </c>
      <c r="I28" s="65">
        <v>27470000</v>
      </c>
      <c r="J28" s="30">
        <f t="shared" si="2"/>
        <v>-42.29772774538152</v>
      </c>
      <c r="K28" s="31">
        <f t="shared" si="3"/>
        <v>-42.20688179550561</v>
      </c>
      <c r="L28" s="84">
        <v>-29999650</v>
      </c>
      <c r="M28" s="85">
        <v>-31739750</v>
      </c>
      <c r="N28" s="32">
        <f t="shared" si="4"/>
        <v>59.99953332788882</v>
      </c>
      <c r="O28" s="31">
        <f t="shared" si="5"/>
        <v>59.04189541505526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-29999650</v>
      </c>
      <c r="M29" s="85">
        <v>-31739750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-29999650</v>
      </c>
      <c r="M30" s="85">
        <v>-31739750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12000000</v>
      </c>
      <c r="D31" s="64">
        <v>0</v>
      </c>
      <c r="E31" s="65">
        <f t="shared" si="0"/>
        <v>-12000000</v>
      </c>
      <c r="F31" s="63">
        <v>13000000</v>
      </c>
      <c r="G31" s="64">
        <v>0</v>
      </c>
      <c r="H31" s="65">
        <f t="shared" si="1"/>
        <v>-13000000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-29999650</v>
      </c>
      <c r="M31" s="85">
        <v>-31739750</v>
      </c>
      <c r="N31" s="32">
        <f t="shared" si="4"/>
        <v>40.00046667211117</v>
      </c>
      <c r="O31" s="31">
        <f t="shared" si="5"/>
        <v>40.95810458494474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-29999650</v>
      </c>
      <c r="M32" s="85">
        <v>-31739750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4.25" thickBot="1">
      <c r="A33" s="7"/>
      <c r="B33" s="57" t="s">
        <v>37</v>
      </c>
      <c r="C33" s="81">
        <v>54554650</v>
      </c>
      <c r="D33" s="82">
        <v>24555000</v>
      </c>
      <c r="E33" s="83">
        <f t="shared" si="0"/>
        <v>-29999650</v>
      </c>
      <c r="F33" s="81">
        <v>57399750</v>
      </c>
      <c r="G33" s="82">
        <v>25660000</v>
      </c>
      <c r="H33" s="83">
        <f t="shared" si="1"/>
        <v>-31739750</v>
      </c>
      <c r="I33" s="83">
        <v>27470000</v>
      </c>
      <c r="J33" s="58">
        <f t="shared" si="2"/>
        <v>-54.99008792101132</v>
      </c>
      <c r="K33" s="59">
        <f t="shared" si="3"/>
        <v>-55.295972543434424</v>
      </c>
      <c r="L33" s="96">
        <v>-29999650</v>
      </c>
      <c r="M33" s="97">
        <v>-31739750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132173585</v>
      </c>
      <c r="D8" s="64">
        <v>142163600</v>
      </c>
      <c r="E8" s="65">
        <f>($D8-$C8)</f>
        <v>9990015</v>
      </c>
      <c r="F8" s="63">
        <v>140104000</v>
      </c>
      <c r="G8" s="64">
        <v>150083525</v>
      </c>
      <c r="H8" s="65">
        <f>($G8-$F8)</f>
        <v>9979525</v>
      </c>
      <c r="I8" s="65">
        <v>158755283</v>
      </c>
      <c r="J8" s="30">
        <f>IF($C8=0,0,($E8/$C8)*100)</f>
        <v>7.558253791784493</v>
      </c>
      <c r="K8" s="31">
        <f>IF($F8=0,0,($H8/$F8)*100)</f>
        <v>7.122940815394278</v>
      </c>
      <c r="L8" s="84">
        <v>31580597</v>
      </c>
      <c r="M8" s="85">
        <v>28737894</v>
      </c>
      <c r="N8" s="32">
        <f>IF($L8=0,0,($E8/$L8)*100)</f>
        <v>31.633395024166262</v>
      </c>
      <c r="O8" s="31">
        <f>IF($M8=0,0,($H8/$M8)*100)</f>
        <v>34.72601367379252</v>
      </c>
      <c r="P8" s="6"/>
      <c r="Q8" s="33"/>
    </row>
    <row r="9" spans="1:17" ht="13.5">
      <c r="A9" s="3"/>
      <c r="B9" s="29" t="s">
        <v>16</v>
      </c>
      <c r="C9" s="63">
        <v>159528160</v>
      </c>
      <c r="D9" s="64">
        <v>184251428</v>
      </c>
      <c r="E9" s="65">
        <f>($D9-$C9)</f>
        <v>24723268</v>
      </c>
      <c r="F9" s="63">
        <v>175480977</v>
      </c>
      <c r="G9" s="64">
        <v>202686200</v>
      </c>
      <c r="H9" s="65">
        <f>($G9-$F9)</f>
        <v>27205223</v>
      </c>
      <c r="I9" s="65">
        <v>222964255</v>
      </c>
      <c r="J9" s="30">
        <f>IF($C9=0,0,($E9/$C9)*100)</f>
        <v>15.497745351040217</v>
      </c>
      <c r="K9" s="31">
        <f>IF($F9=0,0,($H9/$F9)*100)</f>
        <v>15.503232011296586</v>
      </c>
      <c r="L9" s="84">
        <v>31580597</v>
      </c>
      <c r="M9" s="85">
        <v>28737894</v>
      </c>
      <c r="N9" s="32">
        <f>IF($L9=0,0,($E9/$L9)*100)</f>
        <v>78.28625912296718</v>
      </c>
      <c r="O9" s="31">
        <f>IF($M9=0,0,($H9/$M9)*100)</f>
        <v>94.66672470849812</v>
      </c>
      <c r="P9" s="6"/>
      <c r="Q9" s="33"/>
    </row>
    <row r="10" spans="1:17" ht="13.5">
      <c r="A10" s="3"/>
      <c r="B10" s="29" t="s">
        <v>17</v>
      </c>
      <c r="C10" s="63">
        <v>513283823</v>
      </c>
      <c r="D10" s="64">
        <v>510151137</v>
      </c>
      <c r="E10" s="65">
        <f aca="true" t="shared" si="0" ref="E10:E33">($D10-$C10)</f>
        <v>-3132686</v>
      </c>
      <c r="F10" s="63">
        <v>551359726</v>
      </c>
      <c r="G10" s="64">
        <v>542912872</v>
      </c>
      <c r="H10" s="65">
        <f aca="true" t="shared" si="1" ref="H10:H33">($G10-$F10)</f>
        <v>-8446854</v>
      </c>
      <c r="I10" s="65">
        <v>580095928</v>
      </c>
      <c r="J10" s="30">
        <f aca="true" t="shared" si="2" ref="J10:J33">IF($C10=0,0,($E10/$C10)*100)</f>
        <v>-0.6103223712935913</v>
      </c>
      <c r="K10" s="31">
        <f aca="true" t="shared" si="3" ref="K10:K33">IF($F10=0,0,($H10/$F10)*100)</f>
        <v>-1.5320041710844872</v>
      </c>
      <c r="L10" s="84">
        <v>31580597</v>
      </c>
      <c r="M10" s="85">
        <v>28737894</v>
      </c>
      <c r="N10" s="32">
        <f aca="true" t="shared" si="4" ref="N10:N33">IF($L10=0,0,($E10/$L10)*100)</f>
        <v>-9.919654147133445</v>
      </c>
      <c r="O10" s="31">
        <f aca="true" t="shared" si="5" ref="O10:O33">IF($M10=0,0,($H10/$M10)*100)</f>
        <v>-29.392738382290645</v>
      </c>
      <c r="P10" s="6"/>
      <c r="Q10" s="33"/>
    </row>
    <row r="11" spans="1:17" ht="13.5">
      <c r="A11" s="7"/>
      <c r="B11" s="34" t="s">
        <v>18</v>
      </c>
      <c r="C11" s="66">
        <v>804985568</v>
      </c>
      <c r="D11" s="67">
        <v>836566165</v>
      </c>
      <c r="E11" s="68">
        <f t="shared" si="0"/>
        <v>31580597</v>
      </c>
      <c r="F11" s="66">
        <v>866944703</v>
      </c>
      <c r="G11" s="67">
        <v>895682597</v>
      </c>
      <c r="H11" s="68">
        <f t="shared" si="1"/>
        <v>28737894</v>
      </c>
      <c r="I11" s="68">
        <v>961815466</v>
      </c>
      <c r="J11" s="35">
        <f t="shared" si="2"/>
        <v>3.9231258615558184</v>
      </c>
      <c r="K11" s="36">
        <f t="shared" si="3"/>
        <v>3.3148474061326607</v>
      </c>
      <c r="L11" s="86">
        <v>31580597</v>
      </c>
      <c r="M11" s="87">
        <v>28737894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247586511</v>
      </c>
      <c r="D13" s="64">
        <v>270274660</v>
      </c>
      <c r="E13" s="65">
        <f t="shared" si="0"/>
        <v>22688149</v>
      </c>
      <c r="F13" s="63">
        <v>266002297</v>
      </c>
      <c r="G13" s="64">
        <v>287380230</v>
      </c>
      <c r="H13" s="65">
        <f t="shared" si="1"/>
        <v>21377933</v>
      </c>
      <c r="I13" s="65">
        <v>307496864</v>
      </c>
      <c r="J13" s="30">
        <f t="shared" si="2"/>
        <v>9.163725805724528</v>
      </c>
      <c r="K13" s="31">
        <f t="shared" si="3"/>
        <v>8.03674751725922</v>
      </c>
      <c r="L13" s="84">
        <v>39475297</v>
      </c>
      <c r="M13" s="85">
        <v>12993290</v>
      </c>
      <c r="N13" s="32">
        <f t="shared" si="4"/>
        <v>57.47429588686819</v>
      </c>
      <c r="O13" s="31">
        <f t="shared" si="5"/>
        <v>164.5305615436891</v>
      </c>
      <c r="P13" s="6"/>
      <c r="Q13" s="33"/>
    </row>
    <row r="14" spans="1:17" ht="13.5">
      <c r="A14" s="3"/>
      <c r="B14" s="29" t="s">
        <v>21</v>
      </c>
      <c r="C14" s="63">
        <v>122026230</v>
      </c>
      <c r="D14" s="64">
        <v>122540000</v>
      </c>
      <c r="E14" s="65">
        <f t="shared" si="0"/>
        <v>513770</v>
      </c>
      <c r="F14" s="63">
        <v>140737873</v>
      </c>
      <c r="G14" s="64">
        <v>136704000</v>
      </c>
      <c r="H14" s="65">
        <f t="shared" si="1"/>
        <v>-4033873</v>
      </c>
      <c r="I14" s="65">
        <v>147918400</v>
      </c>
      <c r="J14" s="30">
        <f t="shared" si="2"/>
        <v>0.42103242884746994</v>
      </c>
      <c r="K14" s="31">
        <f t="shared" si="3"/>
        <v>-2.866231323532934</v>
      </c>
      <c r="L14" s="84">
        <v>39475297</v>
      </c>
      <c r="M14" s="85">
        <v>12993290</v>
      </c>
      <c r="N14" s="32">
        <f t="shared" si="4"/>
        <v>1.3014974909498465</v>
      </c>
      <c r="O14" s="31">
        <f t="shared" si="5"/>
        <v>-31.04581672540211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39475297</v>
      </c>
      <c r="M15" s="85">
        <v>12993290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88000000</v>
      </c>
      <c r="D16" s="64">
        <v>103700000</v>
      </c>
      <c r="E16" s="65">
        <f t="shared" si="0"/>
        <v>15700000</v>
      </c>
      <c r="F16" s="63">
        <v>96000000</v>
      </c>
      <c r="G16" s="64">
        <v>110959000</v>
      </c>
      <c r="H16" s="65">
        <f t="shared" si="1"/>
        <v>14959000</v>
      </c>
      <c r="I16" s="65">
        <v>118726130</v>
      </c>
      <c r="J16" s="30">
        <f t="shared" si="2"/>
        <v>17.84090909090909</v>
      </c>
      <c r="K16" s="31">
        <f t="shared" si="3"/>
        <v>15.582291666666666</v>
      </c>
      <c r="L16" s="84">
        <v>39475297</v>
      </c>
      <c r="M16" s="85">
        <v>12993290</v>
      </c>
      <c r="N16" s="32">
        <f t="shared" si="4"/>
        <v>39.77170836738733</v>
      </c>
      <c r="O16" s="31">
        <f t="shared" si="5"/>
        <v>115.12865486724301</v>
      </c>
      <c r="P16" s="6"/>
      <c r="Q16" s="33"/>
    </row>
    <row r="17" spans="1:17" ht="13.5">
      <c r="A17" s="3"/>
      <c r="B17" s="29" t="s">
        <v>23</v>
      </c>
      <c r="C17" s="63">
        <v>470152284</v>
      </c>
      <c r="D17" s="64">
        <v>470725662</v>
      </c>
      <c r="E17" s="65">
        <f t="shared" si="0"/>
        <v>573378</v>
      </c>
      <c r="F17" s="63">
        <v>479310857</v>
      </c>
      <c r="G17" s="64">
        <v>460001087</v>
      </c>
      <c r="H17" s="65">
        <f t="shared" si="1"/>
        <v>-19309770</v>
      </c>
      <c r="I17" s="65">
        <v>508080597</v>
      </c>
      <c r="J17" s="42">
        <f t="shared" si="2"/>
        <v>0.121955804430379</v>
      </c>
      <c r="K17" s="31">
        <f t="shared" si="3"/>
        <v>-4.028652745497897</v>
      </c>
      <c r="L17" s="88">
        <v>39475297</v>
      </c>
      <c r="M17" s="85">
        <v>12993290</v>
      </c>
      <c r="N17" s="32">
        <f t="shared" si="4"/>
        <v>1.452498254794638</v>
      </c>
      <c r="O17" s="31">
        <f t="shared" si="5"/>
        <v>-148.61339968553</v>
      </c>
      <c r="P17" s="6"/>
      <c r="Q17" s="33"/>
    </row>
    <row r="18" spans="1:17" ht="13.5">
      <c r="A18" s="3"/>
      <c r="B18" s="34" t="s">
        <v>24</v>
      </c>
      <c r="C18" s="66">
        <v>927765025</v>
      </c>
      <c r="D18" s="67">
        <v>967240322</v>
      </c>
      <c r="E18" s="68">
        <f t="shared" si="0"/>
        <v>39475297</v>
      </c>
      <c r="F18" s="66">
        <v>982051027</v>
      </c>
      <c r="G18" s="67">
        <v>995044317</v>
      </c>
      <c r="H18" s="68">
        <f t="shared" si="1"/>
        <v>12993290</v>
      </c>
      <c r="I18" s="68">
        <v>1082221991</v>
      </c>
      <c r="J18" s="43">
        <f t="shared" si="2"/>
        <v>4.254880916641582</v>
      </c>
      <c r="K18" s="36">
        <f t="shared" si="3"/>
        <v>1.3230768710351342</v>
      </c>
      <c r="L18" s="89">
        <v>39475297</v>
      </c>
      <c r="M18" s="87">
        <v>12993290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-122779457</v>
      </c>
      <c r="D19" s="73">
        <v>-130674157</v>
      </c>
      <c r="E19" s="74">
        <f t="shared" si="0"/>
        <v>-7894700</v>
      </c>
      <c r="F19" s="75">
        <v>-115106324</v>
      </c>
      <c r="G19" s="76">
        <v>-99361720</v>
      </c>
      <c r="H19" s="77">
        <f t="shared" si="1"/>
        <v>15744604</v>
      </c>
      <c r="I19" s="77">
        <v>-120406525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-19187453</v>
      </c>
      <c r="M22" s="85">
        <v>-2511020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2200000</v>
      </c>
      <c r="D23" s="64">
        <v>3440253</v>
      </c>
      <c r="E23" s="65">
        <f t="shared" si="0"/>
        <v>1240253</v>
      </c>
      <c r="F23" s="63">
        <v>2000000</v>
      </c>
      <c r="G23" s="64">
        <v>850000</v>
      </c>
      <c r="H23" s="65">
        <f t="shared" si="1"/>
        <v>-1150000</v>
      </c>
      <c r="I23" s="65">
        <v>850000</v>
      </c>
      <c r="J23" s="30">
        <f t="shared" si="2"/>
        <v>56.37513636363637</v>
      </c>
      <c r="K23" s="31">
        <f t="shared" si="3"/>
        <v>-57.49999999999999</v>
      </c>
      <c r="L23" s="84">
        <v>-19187453</v>
      </c>
      <c r="M23" s="85">
        <v>-2511020</v>
      </c>
      <c r="N23" s="32">
        <f t="shared" si="4"/>
        <v>-6.463875116723412</v>
      </c>
      <c r="O23" s="31">
        <f t="shared" si="5"/>
        <v>45.79812187875844</v>
      </c>
      <c r="P23" s="6"/>
      <c r="Q23" s="33"/>
    </row>
    <row r="24" spans="1:17" ht="13.5">
      <c r="A24" s="7"/>
      <c r="B24" s="29" t="s">
        <v>29</v>
      </c>
      <c r="C24" s="63">
        <v>221789600</v>
      </c>
      <c r="D24" s="64">
        <v>201361894</v>
      </c>
      <c r="E24" s="65">
        <f t="shared" si="0"/>
        <v>-20427706</v>
      </c>
      <c r="F24" s="63">
        <v>212281648</v>
      </c>
      <c r="G24" s="64">
        <v>210920628</v>
      </c>
      <c r="H24" s="65">
        <f t="shared" si="1"/>
        <v>-1361020</v>
      </c>
      <c r="I24" s="65">
        <v>226288572</v>
      </c>
      <c r="J24" s="30">
        <f t="shared" si="2"/>
        <v>-9.21039850380721</v>
      </c>
      <c r="K24" s="31">
        <f t="shared" si="3"/>
        <v>-0.6411387950031366</v>
      </c>
      <c r="L24" s="84">
        <v>-19187453</v>
      </c>
      <c r="M24" s="85">
        <v>-2511020</v>
      </c>
      <c r="N24" s="32">
        <f t="shared" si="4"/>
        <v>106.46387511672341</v>
      </c>
      <c r="O24" s="31">
        <f t="shared" si="5"/>
        <v>54.20187812124156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-19187453</v>
      </c>
      <c r="M25" s="85">
        <v>-2511020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223989600</v>
      </c>
      <c r="D26" s="67">
        <v>204802147</v>
      </c>
      <c r="E26" s="68">
        <f t="shared" si="0"/>
        <v>-19187453</v>
      </c>
      <c r="F26" s="66">
        <v>214281648</v>
      </c>
      <c r="G26" s="67">
        <v>211770628</v>
      </c>
      <c r="H26" s="68">
        <f t="shared" si="1"/>
        <v>-2511020</v>
      </c>
      <c r="I26" s="68">
        <v>227138572</v>
      </c>
      <c r="J26" s="43">
        <f t="shared" si="2"/>
        <v>-8.56622494972981</v>
      </c>
      <c r="K26" s="36">
        <f t="shared" si="3"/>
        <v>-1.171831570009206</v>
      </c>
      <c r="L26" s="89">
        <v>-19187453</v>
      </c>
      <c r="M26" s="87">
        <v>-2511020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109611000</v>
      </c>
      <c r="D28" s="64">
        <v>64814603</v>
      </c>
      <c r="E28" s="65">
        <f t="shared" si="0"/>
        <v>-44796397</v>
      </c>
      <c r="F28" s="63">
        <v>117992173</v>
      </c>
      <c r="G28" s="64">
        <v>108856648</v>
      </c>
      <c r="H28" s="65">
        <f t="shared" si="1"/>
        <v>-9135525</v>
      </c>
      <c r="I28" s="65">
        <v>101216000</v>
      </c>
      <c r="J28" s="30">
        <f t="shared" si="2"/>
        <v>-40.86852323215736</v>
      </c>
      <c r="K28" s="31">
        <f t="shared" si="3"/>
        <v>-7.742483901877119</v>
      </c>
      <c r="L28" s="84">
        <v>-19187453</v>
      </c>
      <c r="M28" s="85">
        <v>-2511020</v>
      </c>
      <c r="N28" s="32">
        <f t="shared" si="4"/>
        <v>233.46713604979254</v>
      </c>
      <c r="O28" s="31">
        <f t="shared" si="5"/>
        <v>363.8172933708214</v>
      </c>
      <c r="P28" s="6"/>
      <c r="Q28" s="33"/>
    </row>
    <row r="29" spans="1:17" ht="13.5">
      <c r="A29" s="7"/>
      <c r="B29" s="29" t="s">
        <v>33</v>
      </c>
      <c r="C29" s="63">
        <v>18098691</v>
      </c>
      <c r="D29" s="64">
        <v>22445688</v>
      </c>
      <c r="E29" s="65">
        <f t="shared" si="0"/>
        <v>4346997</v>
      </c>
      <c r="F29" s="63">
        <v>10000000</v>
      </c>
      <c r="G29" s="64">
        <v>8638980</v>
      </c>
      <c r="H29" s="65">
        <f t="shared" si="1"/>
        <v>-1361020</v>
      </c>
      <c r="I29" s="65">
        <v>12557370</v>
      </c>
      <c r="J29" s="30">
        <f t="shared" si="2"/>
        <v>24.018295024761734</v>
      </c>
      <c r="K29" s="31">
        <f t="shared" si="3"/>
        <v>-13.6102</v>
      </c>
      <c r="L29" s="84">
        <v>-19187453</v>
      </c>
      <c r="M29" s="85">
        <v>-2511020</v>
      </c>
      <c r="N29" s="32">
        <f t="shared" si="4"/>
        <v>-22.655414452350712</v>
      </c>
      <c r="O29" s="31">
        <f t="shared" si="5"/>
        <v>54.20187812124156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-19187453</v>
      </c>
      <c r="M30" s="85">
        <v>-2511020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62193000</v>
      </c>
      <c r="D31" s="64">
        <v>62193238</v>
      </c>
      <c r="E31" s="65">
        <f t="shared" si="0"/>
        <v>238</v>
      </c>
      <c r="F31" s="63">
        <v>54425000</v>
      </c>
      <c r="G31" s="64">
        <v>54425000</v>
      </c>
      <c r="H31" s="65">
        <f t="shared" si="1"/>
        <v>0</v>
      </c>
      <c r="I31" s="65">
        <v>60000000</v>
      </c>
      <c r="J31" s="30">
        <f t="shared" si="2"/>
        <v>0.0003826797227983856</v>
      </c>
      <c r="K31" s="31">
        <f t="shared" si="3"/>
        <v>0</v>
      </c>
      <c r="L31" s="84">
        <v>-19187453</v>
      </c>
      <c r="M31" s="85">
        <v>-2511020</v>
      </c>
      <c r="N31" s="32">
        <f t="shared" si="4"/>
        <v>-0.0012403939178378704</v>
      </c>
      <c r="O31" s="31">
        <f t="shared" si="5"/>
        <v>0</v>
      </c>
      <c r="P31" s="6"/>
      <c r="Q31" s="33"/>
    </row>
    <row r="32" spans="1:17" ht="13.5">
      <c r="A32" s="7"/>
      <c r="B32" s="29" t="s">
        <v>36</v>
      </c>
      <c r="C32" s="63">
        <v>34086909</v>
      </c>
      <c r="D32" s="64">
        <v>55348618</v>
      </c>
      <c r="E32" s="65">
        <f t="shared" si="0"/>
        <v>21261709</v>
      </c>
      <c r="F32" s="63">
        <v>31864475</v>
      </c>
      <c r="G32" s="64">
        <v>39850000</v>
      </c>
      <c r="H32" s="65">
        <f t="shared" si="1"/>
        <v>7985525</v>
      </c>
      <c r="I32" s="65">
        <v>53365202</v>
      </c>
      <c r="J32" s="30">
        <f t="shared" si="2"/>
        <v>62.3749985661651</v>
      </c>
      <c r="K32" s="31">
        <f t="shared" si="3"/>
        <v>25.060902462695527</v>
      </c>
      <c r="L32" s="84">
        <v>-19187453</v>
      </c>
      <c r="M32" s="85">
        <v>-2511020</v>
      </c>
      <c r="N32" s="32">
        <f t="shared" si="4"/>
        <v>-110.81048120352399</v>
      </c>
      <c r="O32" s="31">
        <f t="shared" si="5"/>
        <v>-318.019171492063</v>
      </c>
      <c r="P32" s="6"/>
      <c r="Q32" s="33"/>
    </row>
    <row r="33" spans="1:17" ht="14.25" thickBot="1">
      <c r="A33" s="7"/>
      <c r="B33" s="57" t="s">
        <v>37</v>
      </c>
      <c r="C33" s="81">
        <v>223989600</v>
      </c>
      <c r="D33" s="82">
        <v>204802147</v>
      </c>
      <c r="E33" s="83">
        <f t="shared" si="0"/>
        <v>-19187453</v>
      </c>
      <c r="F33" s="81">
        <v>214281648</v>
      </c>
      <c r="G33" s="82">
        <v>211770628</v>
      </c>
      <c r="H33" s="83">
        <f t="shared" si="1"/>
        <v>-2511020</v>
      </c>
      <c r="I33" s="83">
        <v>227138572</v>
      </c>
      <c r="J33" s="58">
        <f t="shared" si="2"/>
        <v>-8.56622494972981</v>
      </c>
      <c r="K33" s="59">
        <f t="shared" si="3"/>
        <v>-1.171831570009206</v>
      </c>
      <c r="L33" s="96">
        <v>-19187453</v>
      </c>
      <c r="M33" s="97">
        <v>-2511020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592000</v>
      </c>
      <c r="M8" s="85">
        <v>-1593000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592000</v>
      </c>
      <c r="M9" s="85">
        <v>-1593000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342923000</v>
      </c>
      <c r="D10" s="64">
        <v>343515000</v>
      </c>
      <c r="E10" s="65">
        <f aca="true" t="shared" si="0" ref="E10:E33">($D10-$C10)</f>
        <v>592000</v>
      </c>
      <c r="F10" s="63">
        <v>358267000</v>
      </c>
      <c r="G10" s="64">
        <v>356674000</v>
      </c>
      <c r="H10" s="65">
        <f aca="true" t="shared" si="1" ref="H10:H33">($G10-$F10)</f>
        <v>-1593000</v>
      </c>
      <c r="I10" s="65">
        <v>372028000</v>
      </c>
      <c r="J10" s="30">
        <f aca="true" t="shared" si="2" ref="J10:J33">IF($C10=0,0,($E10/$C10)*100)</f>
        <v>0.17263350664726484</v>
      </c>
      <c r="K10" s="31">
        <f aca="true" t="shared" si="3" ref="K10:K33">IF($F10=0,0,($H10/$F10)*100)</f>
        <v>-0.4446404497204599</v>
      </c>
      <c r="L10" s="84">
        <v>592000</v>
      </c>
      <c r="M10" s="85">
        <v>-1593000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3.5">
      <c r="A11" s="7"/>
      <c r="B11" s="34" t="s">
        <v>18</v>
      </c>
      <c r="C11" s="66">
        <v>342923000</v>
      </c>
      <c r="D11" s="67">
        <v>343515000</v>
      </c>
      <c r="E11" s="68">
        <f t="shared" si="0"/>
        <v>592000</v>
      </c>
      <c r="F11" s="66">
        <v>358267000</v>
      </c>
      <c r="G11" s="67">
        <v>356674000</v>
      </c>
      <c r="H11" s="68">
        <f t="shared" si="1"/>
        <v>-1593000</v>
      </c>
      <c r="I11" s="68">
        <v>372028000</v>
      </c>
      <c r="J11" s="35">
        <f t="shared" si="2"/>
        <v>0.17263350664726484</v>
      </c>
      <c r="K11" s="36">
        <f t="shared" si="3"/>
        <v>-0.4446404497204599</v>
      </c>
      <c r="L11" s="86">
        <v>592000</v>
      </c>
      <c r="M11" s="87">
        <v>-1593000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188758282</v>
      </c>
      <c r="D13" s="64">
        <v>191929184</v>
      </c>
      <c r="E13" s="65">
        <f t="shared" si="0"/>
        <v>3170902</v>
      </c>
      <c r="F13" s="63">
        <v>201971338</v>
      </c>
      <c r="G13" s="64">
        <v>204741811</v>
      </c>
      <c r="H13" s="65">
        <f t="shared" si="1"/>
        <v>2770473</v>
      </c>
      <c r="I13" s="65">
        <v>217920222</v>
      </c>
      <c r="J13" s="30">
        <f t="shared" si="2"/>
        <v>1.6798743696978553</v>
      </c>
      <c r="K13" s="31">
        <f t="shared" si="3"/>
        <v>1.3717159213947476</v>
      </c>
      <c r="L13" s="84">
        <v>1099379</v>
      </c>
      <c r="M13" s="85">
        <v>3726159</v>
      </c>
      <c r="N13" s="32">
        <f t="shared" si="4"/>
        <v>288.4266481349926</v>
      </c>
      <c r="O13" s="31">
        <f t="shared" si="5"/>
        <v>74.35198014899525</v>
      </c>
      <c r="P13" s="6"/>
      <c r="Q13" s="33"/>
    </row>
    <row r="14" spans="1:17" ht="13.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1099379</v>
      </c>
      <c r="M14" s="85">
        <v>3726159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1099379</v>
      </c>
      <c r="M15" s="85">
        <v>3726159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1099379</v>
      </c>
      <c r="M16" s="85">
        <v>3726159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3.5">
      <c r="A17" s="3"/>
      <c r="B17" s="29" t="s">
        <v>23</v>
      </c>
      <c r="C17" s="63">
        <v>128334815</v>
      </c>
      <c r="D17" s="64">
        <v>126263292</v>
      </c>
      <c r="E17" s="65">
        <f t="shared" si="0"/>
        <v>-2071523</v>
      </c>
      <c r="F17" s="63">
        <v>131942785</v>
      </c>
      <c r="G17" s="64">
        <v>132898471</v>
      </c>
      <c r="H17" s="65">
        <f t="shared" si="1"/>
        <v>955686</v>
      </c>
      <c r="I17" s="65">
        <v>140665472</v>
      </c>
      <c r="J17" s="42">
        <f t="shared" si="2"/>
        <v>-1.6141551300790826</v>
      </c>
      <c r="K17" s="31">
        <f t="shared" si="3"/>
        <v>0.7243184991130815</v>
      </c>
      <c r="L17" s="88">
        <v>1099379</v>
      </c>
      <c r="M17" s="85">
        <v>3726159</v>
      </c>
      <c r="N17" s="32">
        <f t="shared" si="4"/>
        <v>-188.42664813499258</v>
      </c>
      <c r="O17" s="31">
        <f t="shared" si="5"/>
        <v>25.64801985100475</v>
      </c>
      <c r="P17" s="6"/>
      <c r="Q17" s="33"/>
    </row>
    <row r="18" spans="1:17" ht="13.5">
      <c r="A18" s="3"/>
      <c r="B18" s="34" t="s">
        <v>24</v>
      </c>
      <c r="C18" s="66">
        <v>317093097</v>
      </c>
      <c r="D18" s="67">
        <v>318192476</v>
      </c>
      <c r="E18" s="68">
        <f t="shared" si="0"/>
        <v>1099379</v>
      </c>
      <c r="F18" s="66">
        <v>333914123</v>
      </c>
      <c r="G18" s="67">
        <v>337640282</v>
      </c>
      <c r="H18" s="68">
        <f t="shared" si="1"/>
        <v>3726159</v>
      </c>
      <c r="I18" s="68">
        <v>358585694</v>
      </c>
      <c r="J18" s="43">
        <f t="shared" si="2"/>
        <v>0.3467054345872436</v>
      </c>
      <c r="K18" s="36">
        <f t="shared" si="3"/>
        <v>1.1159033845357897</v>
      </c>
      <c r="L18" s="89">
        <v>1099379</v>
      </c>
      <c r="M18" s="87">
        <v>3726159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25829903</v>
      </c>
      <c r="D19" s="73">
        <v>25322524</v>
      </c>
      <c r="E19" s="74">
        <f t="shared" si="0"/>
        <v>-507379</v>
      </c>
      <c r="F19" s="75">
        <v>24352877</v>
      </c>
      <c r="G19" s="76">
        <v>19033718</v>
      </c>
      <c r="H19" s="77">
        <f t="shared" si="1"/>
        <v>-5319159</v>
      </c>
      <c r="I19" s="77">
        <v>13442306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-20261618</v>
      </c>
      <c r="M22" s="85">
        <v>-20866304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20261618</v>
      </c>
      <c r="D23" s="64">
        <v>0</v>
      </c>
      <c r="E23" s="65">
        <f t="shared" si="0"/>
        <v>-20261618</v>
      </c>
      <c r="F23" s="63">
        <v>20866304</v>
      </c>
      <c r="G23" s="64">
        <v>0</v>
      </c>
      <c r="H23" s="65">
        <f t="shared" si="1"/>
        <v>-20866304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-20261618</v>
      </c>
      <c r="M23" s="85">
        <v>-20866304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3.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-20261618</v>
      </c>
      <c r="M24" s="85">
        <v>-20866304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-20261618</v>
      </c>
      <c r="M25" s="85">
        <v>-20866304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20261618</v>
      </c>
      <c r="D26" s="67">
        <v>0</v>
      </c>
      <c r="E26" s="68">
        <f t="shared" si="0"/>
        <v>-20261618</v>
      </c>
      <c r="F26" s="66">
        <v>20866304</v>
      </c>
      <c r="G26" s="67">
        <v>0</v>
      </c>
      <c r="H26" s="68">
        <f t="shared" si="1"/>
        <v>-20866304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-20261618</v>
      </c>
      <c r="M26" s="87">
        <v>-20866304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2060000</v>
      </c>
      <c r="D28" s="64">
        <v>5000000</v>
      </c>
      <c r="E28" s="65">
        <f t="shared" si="0"/>
        <v>2940000</v>
      </c>
      <c r="F28" s="63">
        <v>2121800</v>
      </c>
      <c r="G28" s="64">
        <v>5270000</v>
      </c>
      <c r="H28" s="65">
        <f t="shared" si="1"/>
        <v>3148200</v>
      </c>
      <c r="I28" s="65">
        <v>5554580</v>
      </c>
      <c r="J28" s="30">
        <f t="shared" si="2"/>
        <v>142.71844660194176</v>
      </c>
      <c r="K28" s="31">
        <f t="shared" si="3"/>
        <v>148.37402205674428</v>
      </c>
      <c r="L28" s="84">
        <v>-15261618</v>
      </c>
      <c r="M28" s="85">
        <v>-15596304</v>
      </c>
      <c r="N28" s="32">
        <f t="shared" si="4"/>
        <v>-19.26401250509612</v>
      </c>
      <c r="O28" s="31">
        <f t="shared" si="5"/>
        <v>-20.185551653776436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-15261618</v>
      </c>
      <c r="M29" s="85">
        <v>-15596304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-15261618</v>
      </c>
      <c r="M30" s="85">
        <v>-15596304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10300000</v>
      </c>
      <c r="D31" s="64">
        <v>0</v>
      </c>
      <c r="E31" s="65">
        <f t="shared" si="0"/>
        <v>-10300000</v>
      </c>
      <c r="F31" s="63">
        <v>10609000</v>
      </c>
      <c r="G31" s="64">
        <v>0</v>
      </c>
      <c r="H31" s="65">
        <f t="shared" si="1"/>
        <v>-10609000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-15261618</v>
      </c>
      <c r="M31" s="85">
        <v>-15596304</v>
      </c>
      <c r="N31" s="32">
        <f t="shared" si="4"/>
        <v>67.48956761989456</v>
      </c>
      <c r="O31" s="31">
        <f t="shared" si="5"/>
        <v>68.02252636265618</v>
      </c>
      <c r="P31" s="6"/>
      <c r="Q31" s="33"/>
    </row>
    <row r="32" spans="1:17" ht="13.5">
      <c r="A32" s="7"/>
      <c r="B32" s="29" t="s">
        <v>36</v>
      </c>
      <c r="C32" s="63">
        <v>7901618</v>
      </c>
      <c r="D32" s="64">
        <v>0</v>
      </c>
      <c r="E32" s="65">
        <f t="shared" si="0"/>
        <v>-7901618</v>
      </c>
      <c r="F32" s="63">
        <v>8135504</v>
      </c>
      <c r="G32" s="64">
        <v>0</v>
      </c>
      <c r="H32" s="65">
        <f t="shared" si="1"/>
        <v>-8135504</v>
      </c>
      <c r="I32" s="65">
        <v>0</v>
      </c>
      <c r="J32" s="30">
        <f t="shared" si="2"/>
        <v>-100</v>
      </c>
      <c r="K32" s="31">
        <f t="shared" si="3"/>
        <v>-100</v>
      </c>
      <c r="L32" s="84">
        <v>-15261618</v>
      </c>
      <c r="M32" s="85">
        <v>-15596304</v>
      </c>
      <c r="N32" s="32">
        <f t="shared" si="4"/>
        <v>51.774444885201554</v>
      </c>
      <c r="O32" s="31">
        <f t="shared" si="5"/>
        <v>52.163025291120256</v>
      </c>
      <c r="P32" s="6"/>
      <c r="Q32" s="33"/>
    </row>
    <row r="33" spans="1:17" ht="14.25" thickBot="1">
      <c r="A33" s="7"/>
      <c r="B33" s="57" t="s">
        <v>37</v>
      </c>
      <c r="C33" s="81">
        <v>20261618</v>
      </c>
      <c r="D33" s="82">
        <v>5000000</v>
      </c>
      <c r="E33" s="83">
        <f t="shared" si="0"/>
        <v>-15261618</v>
      </c>
      <c r="F33" s="81">
        <v>20866304</v>
      </c>
      <c r="G33" s="82">
        <v>5270000</v>
      </c>
      <c r="H33" s="83">
        <f t="shared" si="1"/>
        <v>-15596304</v>
      </c>
      <c r="I33" s="83">
        <v>5554580</v>
      </c>
      <c r="J33" s="58">
        <f t="shared" si="2"/>
        <v>-75.32279998566747</v>
      </c>
      <c r="K33" s="59">
        <f t="shared" si="3"/>
        <v>-74.74396999104394</v>
      </c>
      <c r="L33" s="96">
        <v>-15261618</v>
      </c>
      <c r="M33" s="97">
        <v>-15596304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18349055</v>
      </c>
      <c r="D8" s="64">
        <v>0</v>
      </c>
      <c r="E8" s="65">
        <f>($D8-$C8)</f>
        <v>-18349055</v>
      </c>
      <c r="F8" s="63">
        <v>19266507</v>
      </c>
      <c r="G8" s="64">
        <v>0</v>
      </c>
      <c r="H8" s="65">
        <f>($G8-$F8)</f>
        <v>-19266507</v>
      </c>
      <c r="I8" s="65">
        <v>0</v>
      </c>
      <c r="J8" s="30">
        <f>IF($C8=0,0,($E8/$C8)*100)</f>
        <v>-100</v>
      </c>
      <c r="K8" s="31">
        <f>IF($F8=0,0,($H8/$F8)*100)</f>
        <v>-100</v>
      </c>
      <c r="L8" s="84">
        <v>-153750206</v>
      </c>
      <c r="M8" s="85">
        <v>-163970317</v>
      </c>
      <c r="N8" s="32">
        <f>IF($L8=0,0,($E8/$L8)*100)</f>
        <v>11.934328725387203</v>
      </c>
      <c r="O8" s="31">
        <f>IF($M8=0,0,($H8/$M8)*100)</f>
        <v>11.749996799725649</v>
      </c>
      <c r="P8" s="6"/>
      <c r="Q8" s="33"/>
    </row>
    <row r="9" spans="1:17" ht="13.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-153750206</v>
      </c>
      <c r="M9" s="85">
        <v>-163970317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3.5">
      <c r="A10" s="3"/>
      <c r="B10" s="29" t="s">
        <v>17</v>
      </c>
      <c r="C10" s="63">
        <v>135401151</v>
      </c>
      <c r="D10" s="64">
        <v>0</v>
      </c>
      <c r="E10" s="65">
        <f aca="true" t="shared" si="0" ref="E10:E33">($D10-$C10)</f>
        <v>-135401151</v>
      </c>
      <c r="F10" s="63">
        <v>144703810</v>
      </c>
      <c r="G10" s="64">
        <v>0</v>
      </c>
      <c r="H10" s="65">
        <f aca="true" t="shared" si="1" ref="H10:H33">($G10-$F10)</f>
        <v>-144703810</v>
      </c>
      <c r="I10" s="65">
        <v>0</v>
      </c>
      <c r="J10" s="30">
        <f aca="true" t="shared" si="2" ref="J10:J33">IF($C10=0,0,($E10/$C10)*100)</f>
        <v>-100</v>
      </c>
      <c r="K10" s="31">
        <f aca="true" t="shared" si="3" ref="K10:K33">IF($F10=0,0,($H10/$F10)*100)</f>
        <v>-100</v>
      </c>
      <c r="L10" s="84">
        <v>-153750206</v>
      </c>
      <c r="M10" s="85">
        <v>-163970317</v>
      </c>
      <c r="N10" s="32">
        <f aca="true" t="shared" si="4" ref="N10:N33">IF($L10=0,0,($E10/$L10)*100)</f>
        <v>88.0656712746128</v>
      </c>
      <c r="O10" s="31">
        <f aca="true" t="shared" si="5" ref="O10:O33">IF($M10=0,0,($H10/$M10)*100)</f>
        <v>88.25000320027435</v>
      </c>
      <c r="P10" s="6"/>
      <c r="Q10" s="33"/>
    </row>
    <row r="11" spans="1:17" ht="13.5">
      <c r="A11" s="7"/>
      <c r="B11" s="34" t="s">
        <v>18</v>
      </c>
      <c r="C11" s="66">
        <v>153750206</v>
      </c>
      <c r="D11" s="67">
        <v>0</v>
      </c>
      <c r="E11" s="68">
        <f t="shared" si="0"/>
        <v>-153750206</v>
      </c>
      <c r="F11" s="66">
        <v>163970317</v>
      </c>
      <c r="G11" s="67">
        <v>0</v>
      </c>
      <c r="H11" s="68">
        <f t="shared" si="1"/>
        <v>-163970317</v>
      </c>
      <c r="I11" s="68">
        <v>0</v>
      </c>
      <c r="J11" s="35">
        <f t="shared" si="2"/>
        <v>-100</v>
      </c>
      <c r="K11" s="36">
        <f t="shared" si="3"/>
        <v>-100</v>
      </c>
      <c r="L11" s="86">
        <v>-153750206</v>
      </c>
      <c r="M11" s="87">
        <v>-163970317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78299815</v>
      </c>
      <c r="D13" s="64">
        <v>79841976</v>
      </c>
      <c r="E13" s="65">
        <f t="shared" si="0"/>
        <v>1542161</v>
      </c>
      <c r="F13" s="63">
        <v>83780801</v>
      </c>
      <c r="G13" s="64">
        <v>10654184</v>
      </c>
      <c r="H13" s="65">
        <f t="shared" si="1"/>
        <v>-73126617</v>
      </c>
      <c r="I13" s="65">
        <v>11369110</v>
      </c>
      <c r="J13" s="30">
        <f t="shared" si="2"/>
        <v>1.9695589319080768</v>
      </c>
      <c r="K13" s="31">
        <f t="shared" si="3"/>
        <v>-87.2832631428291</v>
      </c>
      <c r="L13" s="84">
        <v>-1313307</v>
      </c>
      <c r="M13" s="85">
        <v>-143653403</v>
      </c>
      <c r="N13" s="32">
        <f t="shared" si="4"/>
        <v>-117.42578087225606</v>
      </c>
      <c r="O13" s="31">
        <f t="shared" si="5"/>
        <v>50.904897115455036</v>
      </c>
      <c r="P13" s="6"/>
      <c r="Q13" s="33"/>
    </row>
    <row r="14" spans="1:17" ht="13.5">
      <c r="A14" s="3"/>
      <c r="B14" s="29" t="s">
        <v>21</v>
      </c>
      <c r="C14" s="63">
        <v>4200000</v>
      </c>
      <c r="D14" s="64">
        <v>4200000</v>
      </c>
      <c r="E14" s="65">
        <f t="shared" si="0"/>
        <v>0</v>
      </c>
      <c r="F14" s="63">
        <v>4410000</v>
      </c>
      <c r="G14" s="64">
        <v>0</v>
      </c>
      <c r="H14" s="65">
        <f t="shared" si="1"/>
        <v>-4410000</v>
      </c>
      <c r="I14" s="65">
        <v>0</v>
      </c>
      <c r="J14" s="30">
        <f t="shared" si="2"/>
        <v>0</v>
      </c>
      <c r="K14" s="31">
        <f t="shared" si="3"/>
        <v>-100</v>
      </c>
      <c r="L14" s="84">
        <v>-1313307</v>
      </c>
      <c r="M14" s="85">
        <v>-143653403</v>
      </c>
      <c r="N14" s="32">
        <f t="shared" si="4"/>
        <v>0</v>
      </c>
      <c r="O14" s="31">
        <f t="shared" si="5"/>
        <v>3.069888988289404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-1313307</v>
      </c>
      <c r="M15" s="85">
        <v>-143653403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0</v>
      </c>
      <c r="D16" s="64">
        <v>3000000</v>
      </c>
      <c r="E16" s="65">
        <f t="shared" si="0"/>
        <v>3000000</v>
      </c>
      <c r="F16" s="63">
        <v>0</v>
      </c>
      <c r="G16" s="64">
        <v>3150000</v>
      </c>
      <c r="H16" s="65">
        <f t="shared" si="1"/>
        <v>3150000</v>
      </c>
      <c r="I16" s="65">
        <v>3307500</v>
      </c>
      <c r="J16" s="30">
        <f t="shared" si="2"/>
        <v>0</v>
      </c>
      <c r="K16" s="31">
        <f t="shared" si="3"/>
        <v>0</v>
      </c>
      <c r="L16" s="84">
        <v>-1313307</v>
      </c>
      <c r="M16" s="85">
        <v>-143653403</v>
      </c>
      <c r="N16" s="32">
        <f t="shared" si="4"/>
        <v>-228.43097615409042</v>
      </c>
      <c r="O16" s="31">
        <f t="shared" si="5"/>
        <v>-2.1927778487781455</v>
      </c>
      <c r="P16" s="6"/>
      <c r="Q16" s="33"/>
    </row>
    <row r="17" spans="1:17" ht="13.5">
      <c r="A17" s="3"/>
      <c r="B17" s="29" t="s">
        <v>23</v>
      </c>
      <c r="C17" s="63">
        <v>74324837</v>
      </c>
      <c r="D17" s="64">
        <v>68469369</v>
      </c>
      <c r="E17" s="65">
        <f t="shared" si="0"/>
        <v>-5855468</v>
      </c>
      <c r="F17" s="63">
        <v>77061815</v>
      </c>
      <c r="G17" s="64">
        <v>7795029</v>
      </c>
      <c r="H17" s="65">
        <f t="shared" si="1"/>
        <v>-69266786</v>
      </c>
      <c r="I17" s="65">
        <v>8216507</v>
      </c>
      <c r="J17" s="42">
        <f t="shared" si="2"/>
        <v>-7.878211693891774</v>
      </c>
      <c r="K17" s="31">
        <f t="shared" si="3"/>
        <v>-89.88470619333323</v>
      </c>
      <c r="L17" s="88">
        <v>-1313307</v>
      </c>
      <c r="M17" s="85">
        <v>-143653403</v>
      </c>
      <c r="N17" s="32">
        <f t="shared" si="4"/>
        <v>445.85675702634643</v>
      </c>
      <c r="O17" s="31">
        <f t="shared" si="5"/>
        <v>48.21799174503371</v>
      </c>
      <c r="P17" s="6"/>
      <c r="Q17" s="33"/>
    </row>
    <row r="18" spans="1:17" ht="13.5">
      <c r="A18" s="3"/>
      <c r="B18" s="34" t="s">
        <v>24</v>
      </c>
      <c r="C18" s="66">
        <v>156824652</v>
      </c>
      <c r="D18" s="67">
        <v>155511345</v>
      </c>
      <c r="E18" s="68">
        <f t="shared" si="0"/>
        <v>-1313307</v>
      </c>
      <c r="F18" s="66">
        <v>165252616</v>
      </c>
      <c r="G18" s="67">
        <v>21599213</v>
      </c>
      <c r="H18" s="68">
        <f t="shared" si="1"/>
        <v>-143653403</v>
      </c>
      <c r="I18" s="68">
        <v>22893117</v>
      </c>
      <c r="J18" s="43">
        <f t="shared" si="2"/>
        <v>-0.8374365785297582</v>
      </c>
      <c r="K18" s="36">
        <f t="shared" si="3"/>
        <v>-86.92957877290124</v>
      </c>
      <c r="L18" s="89">
        <v>-1313307</v>
      </c>
      <c r="M18" s="87">
        <v>-143653403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-3074446</v>
      </c>
      <c r="D19" s="73">
        <v>-155511345</v>
      </c>
      <c r="E19" s="74">
        <f t="shared" si="0"/>
        <v>-152436899</v>
      </c>
      <c r="F19" s="75">
        <v>-1282299</v>
      </c>
      <c r="G19" s="76">
        <v>-21599213</v>
      </c>
      <c r="H19" s="77">
        <f t="shared" si="1"/>
        <v>-20316914</v>
      </c>
      <c r="I19" s="77">
        <v>-22893117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-36810250</v>
      </c>
      <c r="M22" s="85">
        <v>-40439179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8925767</v>
      </c>
      <c r="D23" s="64">
        <v>0</v>
      </c>
      <c r="E23" s="65">
        <f t="shared" si="0"/>
        <v>-8925767</v>
      </c>
      <c r="F23" s="63">
        <v>11158472</v>
      </c>
      <c r="G23" s="64">
        <v>0</v>
      </c>
      <c r="H23" s="65">
        <f t="shared" si="1"/>
        <v>-11158472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-36810250</v>
      </c>
      <c r="M23" s="85">
        <v>-40439179</v>
      </c>
      <c r="N23" s="32">
        <f t="shared" si="4"/>
        <v>24.24804775843685</v>
      </c>
      <c r="O23" s="31">
        <f t="shared" si="5"/>
        <v>27.593220920731355</v>
      </c>
      <c r="P23" s="6"/>
      <c r="Q23" s="33"/>
    </row>
    <row r="24" spans="1:17" ht="13.5">
      <c r="A24" s="7"/>
      <c r="B24" s="29" t="s">
        <v>29</v>
      </c>
      <c r="C24" s="63">
        <v>27884483</v>
      </c>
      <c r="D24" s="64">
        <v>0</v>
      </c>
      <c r="E24" s="65">
        <f t="shared" si="0"/>
        <v>-27884483</v>
      </c>
      <c r="F24" s="63">
        <v>29280707</v>
      </c>
      <c r="G24" s="64">
        <v>0</v>
      </c>
      <c r="H24" s="65">
        <f t="shared" si="1"/>
        <v>-29280707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-36810250</v>
      </c>
      <c r="M24" s="85">
        <v>-40439179</v>
      </c>
      <c r="N24" s="32">
        <f t="shared" si="4"/>
        <v>75.75195224156315</v>
      </c>
      <c r="O24" s="31">
        <f t="shared" si="5"/>
        <v>72.40677907926865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-36810250</v>
      </c>
      <c r="M25" s="85">
        <v>-40439179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36810250</v>
      </c>
      <c r="D26" s="67">
        <v>0</v>
      </c>
      <c r="E26" s="68">
        <f t="shared" si="0"/>
        <v>-36810250</v>
      </c>
      <c r="F26" s="66">
        <v>40439179</v>
      </c>
      <c r="G26" s="67">
        <v>0</v>
      </c>
      <c r="H26" s="68">
        <f t="shared" si="1"/>
        <v>-40439179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-36810250</v>
      </c>
      <c r="M26" s="87">
        <v>-40439179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800000</v>
      </c>
      <c r="D28" s="64">
        <v>0</v>
      </c>
      <c r="E28" s="65">
        <f t="shared" si="0"/>
        <v>-800000</v>
      </c>
      <c r="F28" s="63">
        <v>800000</v>
      </c>
      <c r="G28" s="64">
        <v>0</v>
      </c>
      <c r="H28" s="65">
        <f t="shared" si="1"/>
        <v>-800000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-30870250</v>
      </c>
      <c r="M28" s="85">
        <v>-34353006</v>
      </c>
      <c r="N28" s="32">
        <f t="shared" si="4"/>
        <v>2.591491808456362</v>
      </c>
      <c r="O28" s="31">
        <f t="shared" si="5"/>
        <v>2.3287627289443025</v>
      </c>
      <c r="P28" s="6"/>
      <c r="Q28" s="33"/>
    </row>
    <row r="29" spans="1:17" ht="13.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-30870250</v>
      </c>
      <c r="M29" s="85">
        <v>-34353006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-30870250</v>
      </c>
      <c r="M30" s="85">
        <v>-34353006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19000000</v>
      </c>
      <c r="D31" s="64">
        <v>0</v>
      </c>
      <c r="E31" s="65">
        <f t="shared" si="0"/>
        <v>-19000000</v>
      </c>
      <c r="F31" s="63">
        <v>21200000</v>
      </c>
      <c r="G31" s="64">
        <v>0</v>
      </c>
      <c r="H31" s="65">
        <f t="shared" si="1"/>
        <v>-21200000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-30870250</v>
      </c>
      <c r="M31" s="85">
        <v>-34353006</v>
      </c>
      <c r="N31" s="32">
        <f t="shared" si="4"/>
        <v>61.54793045083859</v>
      </c>
      <c r="O31" s="31">
        <f t="shared" si="5"/>
        <v>61.71221231702402</v>
      </c>
      <c r="P31" s="6"/>
      <c r="Q31" s="33"/>
    </row>
    <row r="32" spans="1:17" ht="13.5">
      <c r="A32" s="7"/>
      <c r="B32" s="29" t="s">
        <v>36</v>
      </c>
      <c r="C32" s="63">
        <v>17010250</v>
      </c>
      <c r="D32" s="64">
        <v>5940000</v>
      </c>
      <c r="E32" s="65">
        <f t="shared" si="0"/>
        <v>-11070250</v>
      </c>
      <c r="F32" s="63">
        <v>18439179</v>
      </c>
      <c r="G32" s="64">
        <v>6086173</v>
      </c>
      <c r="H32" s="65">
        <f t="shared" si="1"/>
        <v>-12353006</v>
      </c>
      <c r="I32" s="65">
        <v>7840196</v>
      </c>
      <c r="J32" s="30">
        <f t="shared" si="2"/>
        <v>-65.07987830866684</v>
      </c>
      <c r="K32" s="31">
        <f t="shared" si="3"/>
        <v>-66.99325387534878</v>
      </c>
      <c r="L32" s="84">
        <v>-30870250</v>
      </c>
      <c r="M32" s="85">
        <v>-34353006</v>
      </c>
      <c r="N32" s="32">
        <f t="shared" si="4"/>
        <v>35.86057774070505</v>
      </c>
      <c r="O32" s="31">
        <f t="shared" si="5"/>
        <v>35.95902495403168</v>
      </c>
      <c r="P32" s="6"/>
      <c r="Q32" s="33"/>
    </row>
    <row r="33" spans="1:17" ht="14.25" thickBot="1">
      <c r="A33" s="7"/>
      <c r="B33" s="57" t="s">
        <v>37</v>
      </c>
      <c r="C33" s="81">
        <v>36810250</v>
      </c>
      <c r="D33" s="82">
        <v>5940000</v>
      </c>
      <c r="E33" s="83">
        <f t="shared" si="0"/>
        <v>-30870250</v>
      </c>
      <c r="F33" s="81">
        <v>40439179</v>
      </c>
      <c r="G33" s="82">
        <v>6086173</v>
      </c>
      <c r="H33" s="83">
        <f t="shared" si="1"/>
        <v>-34353006</v>
      </c>
      <c r="I33" s="83">
        <v>7840196</v>
      </c>
      <c r="J33" s="58">
        <f t="shared" si="2"/>
        <v>-83.86319027988128</v>
      </c>
      <c r="K33" s="59">
        <f t="shared" si="3"/>
        <v>-84.94981067741261</v>
      </c>
      <c r="L33" s="96">
        <v>-30870250</v>
      </c>
      <c r="M33" s="97">
        <v>-34353006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3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0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3.5">
      <c r="A8" s="3"/>
      <c r="B8" s="29" t="s">
        <v>15</v>
      </c>
      <c r="C8" s="63">
        <v>29998981</v>
      </c>
      <c r="D8" s="64">
        <v>17012434</v>
      </c>
      <c r="E8" s="65">
        <f>($D8-$C8)</f>
        <v>-12986547</v>
      </c>
      <c r="F8" s="63">
        <v>31648924</v>
      </c>
      <c r="G8" s="64">
        <v>17931107</v>
      </c>
      <c r="H8" s="65">
        <f>($G8-$F8)</f>
        <v>-13717817</v>
      </c>
      <c r="I8" s="65">
        <v>18899384</v>
      </c>
      <c r="J8" s="30">
        <f>IF($C8=0,0,($E8/$C8)*100)</f>
        <v>-43.28996041565546</v>
      </c>
      <c r="K8" s="31">
        <f>IF($F8=0,0,($H8/$F8)*100)</f>
        <v>-43.34370735637016</v>
      </c>
      <c r="L8" s="84">
        <v>1571907</v>
      </c>
      <c r="M8" s="85">
        <v>1476036</v>
      </c>
      <c r="N8" s="32">
        <f>IF($L8=0,0,($E8/$L8)*100)</f>
        <v>-826.1650975534811</v>
      </c>
      <c r="O8" s="31">
        <f>IF($M8=0,0,($H8/$M8)*100)</f>
        <v>-929.3687281340021</v>
      </c>
      <c r="P8" s="6"/>
      <c r="Q8" s="33"/>
    </row>
    <row r="9" spans="1:17" ht="13.5">
      <c r="A9" s="3"/>
      <c r="B9" s="29" t="s">
        <v>16</v>
      </c>
      <c r="C9" s="63">
        <v>70496010</v>
      </c>
      <c r="D9" s="64">
        <v>54147526</v>
      </c>
      <c r="E9" s="65">
        <f>($D9-$C9)</f>
        <v>-16348484</v>
      </c>
      <c r="F9" s="63">
        <v>74396205</v>
      </c>
      <c r="G9" s="64">
        <v>57071491</v>
      </c>
      <c r="H9" s="65">
        <f>($G9-$F9)</f>
        <v>-17324714</v>
      </c>
      <c r="I9" s="65">
        <v>60153352</v>
      </c>
      <c r="J9" s="30">
        <f>IF($C9=0,0,($E9/$C9)*100)</f>
        <v>-23.190651499283437</v>
      </c>
      <c r="K9" s="31">
        <f>IF($F9=0,0,($H9/$F9)*100)</f>
        <v>-23.28709374355856</v>
      </c>
      <c r="L9" s="84">
        <v>1571907</v>
      </c>
      <c r="M9" s="85">
        <v>1476036</v>
      </c>
      <c r="N9" s="32">
        <f>IF($L9=0,0,($E9/$L9)*100)</f>
        <v>-1040.0414273872436</v>
      </c>
      <c r="O9" s="31">
        <f>IF($M9=0,0,($H9/$M9)*100)</f>
        <v>-1173.7324834895626</v>
      </c>
      <c r="P9" s="6"/>
      <c r="Q9" s="33"/>
    </row>
    <row r="10" spans="1:17" ht="13.5">
      <c r="A10" s="3"/>
      <c r="B10" s="29" t="s">
        <v>17</v>
      </c>
      <c r="C10" s="63">
        <v>122834261</v>
      </c>
      <c r="D10" s="64">
        <v>153741199</v>
      </c>
      <c r="E10" s="65">
        <f aca="true" t="shared" si="0" ref="E10:E33">($D10-$C10)</f>
        <v>30906938</v>
      </c>
      <c r="F10" s="63">
        <v>131757943</v>
      </c>
      <c r="G10" s="64">
        <v>164276510</v>
      </c>
      <c r="H10" s="65">
        <f aca="true" t="shared" si="1" ref="H10:H33">($G10-$F10)</f>
        <v>32518567</v>
      </c>
      <c r="I10" s="65">
        <v>178400829</v>
      </c>
      <c r="J10" s="30">
        <f aca="true" t="shared" si="2" ref="J10:J33">IF($C10=0,0,($E10/$C10)*100)</f>
        <v>25.161496270165213</v>
      </c>
      <c r="K10" s="31">
        <f aca="true" t="shared" si="3" ref="K10:K33">IF($F10=0,0,($H10/$F10)*100)</f>
        <v>24.680536337759918</v>
      </c>
      <c r="L10" s="84">
        <v>1571907</v>
      </c>
      <c r="M10" s="85">
        <v>1476036</v>
      </c>
      <c r="N10" s="32">
        <f aca="true" t="shared" si="4" ref="N10:N33">IF($L10=0,0,($E10/$L10)*100)</f>
        <v>1966.2065249407249</v>
      </c>
      <c r="O10" s="31">
        <f aca="true" t="shared" si="5" ref="O10:O33">IF($M10=0,0,($H10/$M10)*100)</f>
        <v>2203.1012116235647</v>
      </c>
      <c r="P10" s="6"/>
      <c r="Q10" s="33"/>
    </row>
    <row r="11" spans="1:17" ht="13.5">
      <c r="A11" s="7"/>
      <c r="B11" s="34" t="s">
        <v>18</v>
      </c>
      <c r="C11" s="66">
        <v>223329252</v>
      </c>
      <c r="D11" s="67">
        <v>224901159</v>
      </c>
      <c r="E11" s="68">
        <f t="shared" si="0"/>
        <v>1571907</v>
      </c>
      <c r="F11" s="66">
        <v>237803072</v>
      </c>
      <c r="G11" s="67">
        <v>239279108</v>
      </c>
      <c r="H11" s="68">
        <f t="shared" si="1"/>
        <v>1476036</v>
      </c>
      <c r="I11" s="68">
        <v>257453565</v>
      </c>
      <c r="J11" s="35">
        <f t="shared" si="2"/>
        <v>0.7038518178532206</v>
      </c>
      <c r="K11" s="36">
        <f t="shared" si="3"/>
        <v>0.6206967755235727</v>
      </c>
      <c r="L11" s="86">
        <v>1571907</v>
      </c>
      <c r="M11" s="87">
        <v>1476036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3.5">
      <c r="A13" s="3"/>
      <c r="B13" s="29" t="s">
        <v>20</v>
      </c>
      <c r="C13" s="63">
        <v>94965578</v>
      </c>
      <c r="D13" s="64">
        <v>84427161</v>
      </c>
      <c r="E13" s="65">
        <f t="shared" si="0"/>
        <v>-10538417</v>
      </c>
      <c r="F13" s="63">
        <v>100188685</v>
      </c>
      <c r="G13" s="64">
        <v>90027591</v>
      </c>
      <c r="H13" s="65">
        <f t="shared" si="1"/>
        <v>-10161094</v>
      </c>
      <c r="I13" s="65">
        <v>95963123</v>
      </c>
      <c r="J13" s="30">
        <f t="shared" si="2"/>
        <v>-11.097091411374342</v>
      </c>
      <c r="K13" s="31">
        <f t="shared" si="3"/>
        <v>-10.141957647213355</v>
      </c>
      <c r="L13" s="84">
        <v>43541076</v>
      </c>
      <c r="M13" s="85">
        <v>46072755</v>
      </c>
      <c r="N13" s="32">
        <f t="shared" si="4"/>
        <v>-24.2033912988278</v>
      </c>
      <c r="O13" s="31">
        <f t="shared" si="5"/>
        <v>-22.054452788855368</v>
      </c>
      <c r="P13" s="6"/>
      <c r="Q13" s="33"/>
    </row>
    <row r="14" spans="1:17" ht="13.5">
      <c r="A14" s="3"/>
      <c r="B14" s="29" t="s">
        <v>21</v>
      </c>
      <c r="C14" s="63">
        <v>5714357</v>
      </c>
      <c r="D14" s="64">
        <v>55368967</v>
      </c>
      <c r="E14" s="65">
        <f t="shared" si="0"/>
        <v>49654610</v>
      </c>
      <c r="F14" s="63">
        <v>6028647</v>
      </c>
      <c r="G14" s="64">
        <v>58358891</v>
      </c>
      <c r="H14" s="65">
        <f t="shared" si="1"/>
        <v>52330244</v>
      </c>
      <c r="I14" s="65">
        <v>61510271</v>
      </c>
      <c r="J14" s="30">
        <f t="shared" si="2"/>
        <v>868.9448349131844</v>
      </c>
      <c r="K14" s="31">
        <f t="shared" si="3"/>
        <v>868.0263415655288</v>
      </c>
      <c r="L14" s="84">
        <v>43541076</v>
      </c>
      <c r="M14" s="85">
        <v>46072755</v>
      </c>
      <c r="N14" s="32">
        <f t="shared" si="4"/>
        <v>114.04084272056116</v>
      </c>
      <c r="O14" s="31">
        <f t="shared" si="5"/>
        <v>113.5817556384462</v>
      </c>
      <c r="P14" s="6"/>
      <c r="Q14" s="33"/>
    </row>
    <row r="15" spans="1:17" ht="13.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43541076</v>
      </c>
      <c r="M15" s="85">
        <v>46072755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3.5">
      <c r="A16" s="3"/>
      <c r="B16" s="29" t="s">
        <v>22</v>
      </c>
      <c r="C16" s="63">
        <v>43591466</v>
      </c>
      <c r="D16" s="64">
        <v>42422384</v>
      </c>
      <c r="E16" s="65">
        <f t="shared" si="0"/>
        <v>-1169082</v>
      </c>
      <c r="F16" s="63">
        <v>45988996</v>
      </c>
      <c r="G16" s="64">
        <v>44713193</v>
      </c>
      <c r="H16" s="65">
        <f t="shared" si="1"/>
        <v>-1275803</v>
      </c>
      <c r="I16" s="65">
        <v>47127705</v>
      </c>
      <c r="J16" s="30">
        <f t="shared" si="2"/>
        <v>-2.681905673922506</v>
      </c>
      <c r="K16" s="31">
        <f t="shared" si="3"/>
        <v>-2.774148407153746</v>
      </c>
      <c r="L16" s="84">
        <v>43541076</v>
      </c>
      <c r="M16" s="85">
        <v>46072755</v>
      </c>
      <c r="N16" s="32">
        <f t="shared" si="4"/>
        <v>-2.685009437984491</v>
      </c>
      <c r="O16" s="31">
        <f t="shared" si="5"/>
        <v>-2.7691050817343137</v>
      </c>
      <c r="P16" s="6"/>
      <c r="Q16" s="33"/>
    </row>
    <row r="17" spans="1:17" ht="13.5">
      <c r="A17" s="3"/>
      <c r="B17" s="29" t="s">
        <v>23</v>
      </c>
      <c r="C17" s="63">
        <v>70127241</v>
      </c>
      <c r="D17" s="64">
        <v>75721206</v>
      </c>
      <c r="E17" s="65">
        <f t="shared" si="0"/>
        <v>5593965</v>
      </c>
      <c r="F17" s="63">
        <v>73985015</v>
      </c>
      <c r="G17" s="64">
        <v>79164423</v>
      </c>
      <c r="H17" s="65">
        <f t="shared" si="1"/>
        <v>5179408</v>
      </c>
      <c r="I17" s="65">
        <v>83351062</v>
      </c>
      <c r="J17" s="42">
        <f t="shared" si="2"/>
        <v>7.9768787709757465</v>
      </c>
      <c r="K17" s="31">
        <f t="shared" si="3"/>
        <v>7.000617625069077</v>
      </c>
      <c r="L17" s="88">
        <v>43541076</v>
      </c>
      <c r="M17" s="85">
        <v>46072755</v>
      </c>
      <c r="N17" s="32">
        <f t="shared" si="4"/>
        <v>12.847558016251137</v>
      </c>
      <c r="O17" s="31">
        <f t="shared" si="5"/>
        <v>11.241802232143487</v>
      </c>
      <c r="P17" s="6"/>
      <c r="Q17" s="33"/>
    </row>
    <row r="18" spans="1:17" ht="13.5">
      <c r="A18" s="3"/>
      <c r="B18" s="34" t="s">
        <v>24</v>
      </c>
      <c r="C18" s="66">
        <v>214398642</v>
      </c>
      <c r="D18" s="67">
        <v>257939718</v>
      </c>
      <c r="E18" s="68">
        <f t="shared" si="0"/>
        <v>43541076</v>
      </c>
      <c r="F18" s="66">
        <v>226191343</v>
      </c>
      <c r="G18" s="67">
        <v>272264098</v>
      </c>
      <c r="H18" s="68">
        <f t="shared" si="1"/>
        <v>46072755</v>
      </c>
      <c r="I18" s="68">
        <v>287952161</v>
      </c>
      <c r="J18" s="43">
        <f t="shared" si="2"/>
        <v>20.308466319483497</v>
      </c>
      <c r="K18" s="36">
        <f t="shared" si="3"/>
        <v>20.368929415658492</v>
      </c>
      <c r="L18" s="89">
        <v>43541076</v>
      </c>
      <c r="M18" s="87">
        <v>46072755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3.5">
      <c r="A19" s="44"/>
      <c r="B19" s="45" t="s">
        <v>25</v>
      </c>
      <c r="C19" s="72">
        <v>8930610</v>
      </c>
      <c r="D19" s="73">
        <v>-33038559</v>
      </c>
      <c r="E19" s="74">
        <f t="shared" si="0"/>
        <v>-41969169</v>
      </c>
      <c r="F19" s="75">
        <v>11611729</v>
      </c>
      <c r="G19" s="76">
        <v>-32984990</v>
      </c>
      <c r="H19" s="77">
        <f t="shared" si="1"/>
        <v>-44596719</v>
      </c>
      <c r="I19" s="77">
        <v>-30498596</v>
      </c>
      <c r="J19" s="46"/>
      <c r="K19" s="47"/>
      <c r="L19" s="90"/>
      <c r="M19" s="91"/>
      <c r="N19" s="48"/>
      <c r="O19" s="47"/>
      <c r="P19" s="6"/>
      <c r="Q19" s="38"/>
    </row>
    <row r="20" spans="1:17" ht="13.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3.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3326000</v>
      </c>
      <c r="M22" s="85">
        <v>-8320000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3.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3326000</v>
      </c>
      <c r="M23" s="85">
        <v>-8320000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3.5">
      <c r="A24" s="7"/>
      <c r="B24" s="29" t="s">
        <v>29</v>
      </c>
      <c r="C24" s="63">
        <v>35674000</v>
      </c>
      <c r="D24" s="64">
        <v>39000000</v>
      </c>
      <c r="E24" s="65">
        <f t="shared" si="0"/>
        <v>3326000</v>
      </c>
      <c r="F24" s="63">
        <v>39059000</v>
      </c>
      <c r="G24" s="64">
        <v>30739000</v>
      </c>
      <c r="H24" s="65">
        <f t="shared" si="1"/>
        <v>-8320000</v>
      </c>
      <c r="I24" s="65">
        <v>32846000</v>
      </c>
      <c r="J24" s="30">
        <f t="shared" si="2"/>
        <v>9.323316701238998</v>
      </c>
      <c r="K24" s="31">
        <f t="shared" si="3"/>
        <v>-21.30110857932871</v>
      </c>
      <c r="L24" s="84">
        <v>3326000</v>
      </c>
      <c r="M24" s="85">
        <v>-8320000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3.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3326000</v>
      </c>
      <c r="M25" s="85">
        <v>-8320000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3.5">
      <c r="A26" s="7"/>
      <c r="B26" s="34" t="s">
        <v>30</v>
      </c>
      <c r="C26" s="66">
        <v>35674000</v>
      </c>
      <c r="D26" s="67">
        <v>39000000</v>
      </c>
      <c r="E26" s="68">
        <f t="shared" si="0"/>
        <v>3326000</v>
      </c>
      <c r="F26" s="66">
        <v>39059000</v>
      </c>
      <c r="G26" s="67">
        <v>30739000</v>
      </c>
      <c r="H26" s="68">
        <f t="shared" si="1"/>
        <v>-8320000</v>
      </c>
      <c r="I26" s="68">
        <v>32846000</v>
      </c>
      <c r="J26" s="43">
        <f t="shared" si="2"/>
        <v>9.323316701238998</v>
      </c>
      <c r="K26" s="36">
        <f t="shared" si="3"/>
        <v>-21.30110857932871</v>
      </c>
      <c r="L26" s="89">
        <v>3326000</v>
      </c>
      <c r="M26" s="87">
        <v>-8320000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3.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3326000</v>
      </c>
      <c r="M28" s="85">
        <v>-8320000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3.5">
      <c r="A29" s="7"/>
      <c r="B29" s="29" t="s">
        <v>33</v>
      </c>
      <c r="C29" s="63">
        <v>6400000</v>
      </c>
      <c r="D29" s="64">
        <v>0</v>
      </c>
      <c r="E29" s="65">
        <f t="shared" si="0"/>
        <v>-6400000</v>
      </c>
      <c r="F29" s="63">
        <v>8320000</v>
      </c>
      <c r="G29" s="64">
        <v>0</v>
      </c>
      <c r="H29" s="65">
        <f t="shared" si="1"/>
        <v>-8320000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3326000</v>
      </c>
      <c r="M29" s="85">
        <v>-8320000</v>
      </c>
      <c r="N29" s="32">
        <f t="shared" si="4"/>
        <v>-192.42333132892364</v>
      </c>
      <c r="O29" s="31">
        <f t="shared" si="5"/>
        <v>100</v>
      </c>
      <c r="P29" s="6"/>
      <c r="Q29" s="33"/>
    </row>
    <row r="30" spans="1:17" ht="13.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3326000</v>
      </c>
      <c r="M30" s="85">
        <v>-8320000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3.5">
      <c r="A31" s="7"/>
      <c r="B31" s="29" t="s">
        <v>35</v>
      </c>
      <c r="C31" s="63">
        <v>29274000</v>
      </c>
      <c r="D31" s="64">
        <v>32800000</v>
      </c>
      <c r="E31" s="65">
        <f t="shared" si="0"/>
        <v>3526000</v>
      </c>
      <c r="F31" s="63">
        <v>30739000</v>
      </c>
      <c r="G31" s="64">
        <v>24239000</v>
      </c>
      <c r="H31" s="65">
        <f t="shared" si="1"/>
        <v>-6500000</v>
      </c>
      <c r="I31" s="65">
        <v>26346000</v>
      </c>
      <c r="J31" s="30">
        <f t="shared" si="2"/>
        <v>12.044817927170868</v>
      </c>
      <c r="K31" s="31">
        <f t="shared" si="3"/>
        <v>-21.145775724649468</v>
      </c>
      <c r="L31" s="84">
        <v>3326000</v>
      </c>
      <c r="M31" s="85">
        <v>-8320000</v>
      </c>
      <c r="N31" s="32">
        <f t="shared" si="4"/>
        <v>106.01322910402887</v>
      </c>
      <c r="O31" s="31">
        <f t="shared" si="5"/>
        <v>78.125</v>
      </c>
      <c r="P31" s="6"/>
      <c r="Q31" s="33"/>
    </row>
    <row r="32" spans="1:17" ht="13.5">
      <c r="A32" s="7"/>
      <c r="B32" s="29" t="s">
        <v>36</v>
      </c>
      <c r="C32" s="63">
        <v>0</v>
      </c>
      <c r="D32" s="64">
        <v>6200000</v>
      </c>
      <c r="E32" s="65">
        <f t="shared" si="0"/>
        <v>6200000</v>
      </c>
      <c r="F32" s="63">
        <v>0</v>
      </c>
      <c r="G32" s="64">
        <v>6500000</v>
      </c>
      <c r="H32" s="65">
        <f t="shared" si="1"/>
        <v>6500000</v>
      </c>
      <c r="I32" s="65">
        <v>6500000</v>
      </c>
      <c r="J32" s="30">
        <f t="shared" si="2"/>
        <v>0</v>
      </c>
      <c r="K32" s="31">
        <f t="shared" si="3"/>
        <v>0</v>
      </c>
      <c r="L32" s="84">
        <v>3326000</v>
      </c>
      <c r="M32" s="85">
        <v>-8320000</v>
      </c>
      <c r="N32" s="32">
        <f t="shared" si="4"/>
        <v>186.41010222489476</v>
      </c>
      <c r="O32" s="31">
        <f t="shared" si="5"/>
        <v>-78.125</v>
      </c>
      <c r="P32" s="6"/>
      <c r="Q32" s="33"/>
    </row>
    <row r="33" spans="1:17" ht="14.25" thickBot="1">
      <c r="A33" s="7"/>
      <c r="B33" s="57" t="s">
        <v>37</v>
      </c>
      <c r="C33" s="81">
        <v>35674000</v>
      </c>
      <c r="D33" s="82">
        <v>39000000</v>
      </c>
      <c r="E33" s="83">
        <f t="shared" si="0"/>
        <v>3326000</v>
      </c>
      <c r="F33" s="81">
        <v>39059000</v>
      </c>
      <c r="G33" s="82">
        <v>30739000</v>
      </c>
      <c r="H33" s="83">
        <f t="shared" si="1"/>
        <v>-8320000</v>
      </c>
      <c r="I33" s="83">
        <v>32846000</v>
      </c>
      <c r="J33" s="58">
        <f t="shared" si="2"/>
        <v>9.323316701238998</v>
      </c>
      <c r="K33" s="59">
        <f t="shared" si="3"/>
        <v>-21.30110857932871</v>
      </c>
      <c r="L33" s="96">
        <v>3326000</v>
      </c>
      <c r="M33" s="97">
        <v>-8320000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2019-11-12T18:59:22Z</dcterms:created>
  <dcterms:modified xsi:type="dcterms:W3CDTF">2019-11-12T19:00:56Z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